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139\Documents\"/>
    </mc:Choice>
  </mc:AlternateContent>
  <bookViews>
    <workbookView xWindow="0" yWindow="0" windowWidth="1872" windowHeight="6024" tabRatio="934" activeTab="7"/>
  </bookViews>
  <sheets>
    <sheet name="SH Map" sheetId="20" r:id="rId1"/>
    <sheet name="MG Map" sheetId="19" r:id="rId2"/>
    <sheet name="NOTE" sheetId="15" r:id="rId3"/>
    <sheet name="Transient Method-MG" sheetId="2" r:id="rId4"/>
    <sheet name="Transtient Method-SH" sheetId="13" r:id="rId5"/>
    <sheet name="Steady State Method-MG" sheetId="8" r:id="rId6"/>
    <sheet name="Steady State SH" sheetId="17" r:id="rId7"/>
    <sheet name="Missed Grouse Site-Nov" sheetId="10" r:id="rId8"/>
    <sheet name="Location A-MG" sheetId="4" r:id="rId9"/>
    <sheet name="Location B-MG" sheetId="5" r:id="rId10"/>
    <sheet name="Location E-MG" sheetId="6" r:id="rId11"/>
    <sheet name="Location C-MG" sheetId="7" r:id="rId12"/>
    <sheet name="Location shallow" sheetId="11" r:id="rId13"/>
    <sheet name="Location 10 &amp; 20 cm" sheetId="14" r:id="rId14"/>
    <sheet name="Steady state-15 min" sheetId="16" r:id="rId15"/>
    <sheet name="steady state graph-30 min" sheetId="18" r:id="rId16"/>
    <sheet name="compare_plots" sheetId="12" r:id="rId17"/>
  </sheets>
  <externalReferences>
    <externalReference r:id="rId18"/>
  </externalReferenc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27" i="17" l="1"/>
  <c r="D26" i="17"/>
  <c r="D16" i="17"/>
  <c r="I3" i="17"/>
  <c r="D3" i="17"/>
  <c r="D17" i="17"/>
  <c r="N5" i="17"/>
  <c r="N4" i="17"/>
  <c r="N3" i="17"/>
  <c r="I5" i="17"/>
  <c r="I4" i="17"/>
  <c r="D4" i="17"/>
  <c r="D5" i="17"/>
  <c r="C15" i="10"/>
  <c r="C24" i="10"/>
  <c r="C34" i="10"/>
  <c r="C46" i="10"/>
  <c r="C58" i="10"/>
  <c r="C71" i="10"/>
  <c r="C89" i="10"/>
  <c r="C109" i="10"/>
  <c r="C110" i="10"/>
  <c r="C132" i="10"/>
  <c r="C131" i="10"/>
  <c r="C130" i="10"/>
  <c r="C129" i="10"/>
  <c r="C128" i="10"/>
  <c r="C127" i="10"/>
  <c r="C126" i="10"/>
  <c r="C125" i="10"/>
  <c r="C124" i="10"/>
  <c r="C123" i="10"/>
  <c r="C122" i="10"/>
  <c r="C121" i="10"/>
  <c r="C120" i="10"/>
  <c r="C119" i="10"/>
  <c r="C118" i="10"/>
  <c r="C117" i="10"/>
  <c r="C116" i="10"/>
  <c r="C115" i="10"/>
  <c r="C114" i="10"/>
  <c r="C113" i="10"/>
  <c r="C112" i="10"/>
  <c r="C111" i="10"/>
  <c r="C108" i="10"/>
  <c r="C107" i="10"/>
  <c r="C106" i="10"/>
  <c r="C105" i="10"/>
  <c r="C104" i="10"/>
  <c r="C103" i="10"/>
  <c r="C102" i="10"/>
  <c r="C101" i="10"/>
  <c r="C100" i="10"/>
  <c r="C99" i="10"/>
  <c r="C98" i="10"/>
  <c r="C97" i="10"/>
  <c r="C96" i="10"/>
  <c r="C95" i="10"/>
  <c r="C94" i="10"/>
  <c r="C93" i="10"/>
  <c r="C92" i="10"/>
  <c r="F91" i="10"/>
  <c r="C91" i="10"/>
  <c r="F90" i="10"/>
  <c r="C90" i="10"/>
  <c r="C88" i="10"/>
  <c r="C87" i="10"/>
  <c r="C86" i="10"/>
  <c r="C85" i="10"/>
  <c r="C84" i="10"/>
  <c r="C83" i="10"/>
  <c r="C82" i="10"/>
  <c r="C81" i="10"/>
  <c r="C80" i="10"/>
  <c r="C79" i="10"/>
  <c r="C78" i="10"/>
  <c r="C77" i="10"/>
  <c r="C76" i="10"/>
  <c r="C75" i="10"/>
  <c r="C74" i="10"/>
  <c r="C73" i="10"/>
  <c r="C72" i="10"/>
  <c r="C70" i="10"/>
  <c r="C69" i="10"/>
  <c r="C68" i="10"/>
  <c r="C67" i="10"/>
  <c r="C66" i="10"/>
  <c r="C65" i="10"/>
  <c r="C64" i="10"/>
  <c r="C63" i="10"/>
  <c r="C62" i="10"/>
  <c r="C61" i="10"/>
  <c r="C60" i="10"/>
  <c r="C59" i="10"/>
  <c r="C57" i="10"/>
  <c r="C56" i="10"/>
  <c r="C55" i="10"/>
  <c r="C54" i="10"/>
  <c r="C53" i="10"/>
  <c r="C52" i="10"/>
  <c r="C51" i="10"/>
  <c r="C50" i="10"/>
  <c r="C49" i="10"/>
  <c r="C48" i="10"/>
  <c r="C47" i="10"/>
  <c r="C45" i="10"/>
  <c r="C44" i="10"/>
  <c r="C43" i="10"/>
  <c r="C42" i="10"/>
  <c r="C41" i="10"/>
  <c r="C40" i="10"/>
  <c r="C39" i="10"/>
  <c r="C38" i="10"/>
  <c r="C37" i="10"/>
  <c r="C36" i="10"/>
  <c r="C35" i="10"/>
  <c r="C33" i="10"/>
  <c r="C32" i="10"/>
  <c r="C31" i="10"/>
  <c r="C30" i="10"/>
  <c r="C29" i="10"/>
  <c r="C28" i="10"/>
  <c r="C27" i="10"/>
  <c r="C26" i="10"/>
  <c r="C25" i="10"/>
  <c r="C23" i="10"/>
  <c r="C22" i="10"/>
  <c r="C21" i="10"/>
  <c r="C20" i="10"/>
  <c r="C19" i="10"/>
  <c r="C18" i="10"/>
  <c r="C17" i="10"/>
  <c r="C16" i="10"/>
  <c r="C14" i="10"/>
  <c r="C13" i="10"/>
  <c r="C12" i="10"/>
  <c r="C11" i="10"/>
  <c r="C10" i="10"/>
  <c r="C9" i="10"/>
  <c r="D21" i="8"/>
  <c r="F11" i="8"/>
  <c r="F10" i="8"/>
</calcChain>
</file>

<file path=xl/sharedStrings.xml><?xml version="1.0" encoding="utf-8"?>
<sst xmlns="http://schemas.openxmlformats.org/spreadsheetml/2006/main" count="167" uniqueCount="87">
  <si>
    <t>Time</t>
  </si>
  <si>
    <t>Surface</t>
  </si>
  <si>
    <t>10 cm</t>
  </si>
  <si>
    <t>18cm</t>
  </si>
  <si>
    <t>water added (surface)</t>
  </si>
  <si>
    <t>Moved to location E, because water began to flow up to the surface and downslope. I ended this measurement because I thought the data would not be good to use.</t>
  </si>
  <si>
    <t>20 cm- no data</t>
  </si>
  <si>
    <t>Location C 10/15/2013 8am</t>
  </si>
  <si>
    <t>add water (surface)</t>
  </si>
  <si>
    <t>add water (10cm)</t>
  </si>
  <si>
    <t>Note: When dug below the organic layer, it was not saturated, rather it was damp. The organic layer looked liked it retained most of the water, as well as it allowed the water to flow lateraly, rather than vertically. The soil was not wet below 5cm. C is 80cm upslope from D.</t>
  </si>
  <si>
    <t>Location B 10/15/2013 8am                                                                                       (Transient)</t>
  </si>
  <si>
    <t>Location A 10/14/2013 4pm                                                                              (Transient)</t>
  </si>
  <si>
    <t>Location D 10/15/2013                                          (Transient)</t>
  </si>
  <si>
    <t>Location E 10/15/2013                                                                                       (Transient)</t>
  </si>
  <si>
    <t>start at mm</t>
  </si>
  <si>
    <t>end at mm</t>
  </si>
  <si>
    <t>Time water was added (min)</t>
  </si>
  <si>
    <t>Total mm</t>
  </si>
  <si>
    <t>Location D 10/15/2013                                                            (Steady)</t>
  </si>
  <si>
    <t>*** Surface</t>
  </si>
  <si>
    <t>*** 10cm</t>
  </si>
  <si>
    <t>h=</t>
  </si>
  <si>
    <t>D=</t>
  </si>
  <si>
    <t>r=</t>
  </si>
  <si>
    <t>r2=</t>
  </si>
  <si>
    <t xml:space="preserve">Soil could not be removed below 18 cm because the infiltrometer was encountering too many rocks.Infiltrometer was removed after 30 minutes. Water was left in the pit (~6pm) and by the next morning, the hole was still damp (8am).
</t>
  </si>
  <si>
    <t xml:space="preserve">Depth of 10cm: Infiltration rates kept undulating between 4 and 5mm/min. After 30 minutes there was still water present in the hole. Soil could not be removed below 13 cm because the infiltrometer was encountering too many rocks. 
</t>
  </si>
  <si>
    <t>Depth (cm)</t>
  </si>
  <si>
    <t>Amount (mm)</t>
  </si>
  <si>
    <t>Location D 10/15/2013</t>
  </si>
  <si>
    <t>Surface (0 cm)</t>
  </si>
  <si>
    <t>Time (min)</t>
  </si>
  <si>
    <t>Raw data (mm)</t>
  </si>
  <si>
    <t>Cummulative (mm)</t>
  </si>
  <si>
    <t>Location E 10/15/2013 2pm                                                                              (Transient)</t>
  </si>
  <si>
    <t>Location F 10/15/2013 8am                                                                                       (Transient)</t>
  </si>
  <si>
    <t>10cm</t>
  </si>
  <si>
    <t>No data collected</t>
  </si>
  <si>
    <t>The following has been changed to the formating of the figure.</t>
  </si>
  <si>
    <t>A</t>
  </si>
  <si>
    <t>MG-old name</t>
  </si>
  <si>
    <t>MG- New name</t>
  </si>
  <si>
    <t>E</t>
  </si>
  <si>
    <t>F</t>
  </si>
  <si>
    <t>G</t>
  </si>
  <si>
    <t>H</t>
  </si>
  <si>
    <t>I</t>
  </si>
  <si>
    <t>K</t>
  </si>
  <si>
    <t>B</t>
  </si>
  <si>
    <t>C</t>
  </si>
  <si>
    <t>D</t>
  </si>
  <si>
    <t>SH- old name</t>
  </si>
  <si>
    <t>SH- New name</t>
  </si>
  <si>
    <t>The organic soil layer seemed drier than location A and B.</t>
  </si>
  <si>
    <t>Skipped 10cm layer because there were too many roots.</t>
  </si>
  <si>
    <t>MG Site</t>
  </si>
  <si>
    <t>Location G 10/14/2013</t>
  </si>
  <si>
    <t>Location J 10/15/2013</t>
  </si>
  <si>
    <t>Location F 10/14/2013</t>
  </si>
  <si>
    <t>J</t>
  </si>
  <si>
    <t>Location E 10/14/2013</t>
  </si>
  <si>
    <t>Location H 10/14/2013</t>
  </si>
  <si>
    <t>30 min</t>
  </si>
  <si>
    <t>MG = Missed Grouse</t>
  </si>
  <si>
    <t>SH = Shale Hills</t>
  </si>
  <si>
    <t>Legend</t>
  </si>
  <si>
    <t>Transient State Infiltrometer Measurements</t>
  </si>
  <si>
    <t>Soil Core Sample Locations-Hydrophobicity Test in Lab</t>
  </si>
  <si>
    <r>
      <t>Steady State Infiltrometer Measurements</t>
    </r>
    <r>
      <rPr>
        <b/>
        <sz val="12"/>
        <color theme="1"/>
        <rFont val="Times New Roman"/>
        <family val="1"/>
      </rPr>
      <t xml:space="preserve"> </t>
    </r>
  </si>
  <si>
    <r>
      <t>SP-</t>
    </r>
    <r>
      <rPr>
        <sz val="12"/>
        <color theme="1"/>
        <rFont val="Times New Roman"/>
        <family val="1"/>
      </rPr>
      <t xml:space="preserve"> Soil Profile</t>
    </r>
  </si>
  <si>
    <t>Hydrophobicity Test Location in Field</t>
  </si>
  <si>
    <t>Dimensions of Soil Profile:</t>
  </si>
  <si>
    <r>
      <t>Length:</t>
    </r>
    <r>
      <rPr>
        <sz val="12"/>
        <color theme="1"/>
        <rFont val="Times New Roman"/>
        <family val="1"/>
      </rPr>
      <t xml:space="preserve"> 0.65 m</t>
    </r>
  </si>
  <si>
    <r>
      <t>Width:</t>
    </r>
    <r>
      <rPr>
        <sz val="12"/>
        <color theme="1"/>
        <rFont val="Times New Roman"/>
        <family val="1"/>
      </rPr>
      <t xml:space="preserve"> 0.80 m</t>
    </r>
    <r>
      <rPr>
        <b/>
        <sz val="12"/>
        <color theme="1"/>
        <rFont val="Times New Roman"/>
        <family val="1"/>
      </rPr>
      <t xml:space="preserve"> </t>
    </r>
  </si>
  <si>
    <r>
      <t>Depth:</t>
    </r>
    <r>
      <rPr>
        <sz val="12"/>
        <color theme="1"/>
        <rFont val="Times New Roman"/>
        <family val="1"/>
      </rPr>
      <t xml:space="preserve"> 0.25 m</t>
    </r>
  </si>
  <si>
    <t>Point I is located in the middle of all infiltrometer samples and K is located 2 m downslope of the survey grid.</t>
  </si>
  <si>
    <t>Points E and F are 0.5 m to the right of Missed Grouse survey grid.</t>
  </si>
  <si>
    <t>Soil Core samples were taken 0.20 m upslope from locations: E, F, G, and K.</t>
  </si>
  <si>
    <t>Note: The locations of the core samples are not to scale on the figure. Soil profile not drawn to scale.</t>
  </si>
  <si>
    <t xml:space="preserve">Steady State Infiltrometer Measurements </t>
  </si>
  <si>
    <r>
      <t>Length:</t>
    </r>
    <r>
      <rPr>
        <sz val="12"/>
        <color theme="1"/>
        <rFont val="Times New Roman"/>
        <family val="1"/>
      </rPr>
      <t xml:space="preserve"> 0.30 m</t>
    </r>
  </si>
  <si>
    <r>
      <t>Width:</t>
    </r>
    <r>
      <rPr>
        <sz val="12"/>
        <color theme="1"/>
        <rFont val="Times New Roman"/>
        <family val="1"/>
      </rPr>
      <t xml:space="preserve"> 0.40 m</t>
    </r>
    <r>
      <rPr>
        <b/>
        <sz val="12"/>
        <color theme="1"/>
        <rFont val="Times New Roman"/>
        <family val="1"/>
      </rPr>
      <t xml:space="preserve"> </t>
    </r>
  </si>
  <si>
    <r>
      <t>Depth:</t>
    </r>
    <r>
      <rPr>
        <sz val="12"/>
        <color theme="1"/>
        <rFont val="Times New Roman"/>
        <family val="1"/>
      </rPr>
      <t xml:space="preserve"> 0.39 m</t>
    </r>
  </si>
  <si>
    <t>Point K is located 0.60 m upslope of the survey grid.</t>
  </si>
  <si>
    <t>Soil core samples were taken 0.20 m upslope from locations: E, F, and K.</t>
  </si>
  <si>
    <t>Total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</si>
</sst>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1"/>
      <color rgb="FF000000"/>
      <name val="Calibri"/>
      <family val="2"/>
      <scheme val="minor"/>
    </font>
    <font>
      <sz val="11"/>
      <color rgb="FF000000"/>
      <name val="Calibri"/>
      <family val="2"/>
      <scheme val="minor"/>
    </font>
    <font>
      <b/>
      <sz val="12"/>
      <color theme="1"/>
      <name val="Times New Roman"/>
      <family val="1"/>
    </font>
    <font>
      <sz val="12"/>
      <color theme="1"/>
      <name val="Times New Roman"/>
      <family val="1"/>
    </font>
  </fonts>
  <fills count="2">
    <fill>
      <patternFill patternType="none"/>
    </fill>
    <fill>
      <patternFill patternType="gray125"/>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s>
  <cellStyleXfs count="12">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5">
    <xf numFmtId="0" fontId="0" fillId="0" borderId="0" xfId="0"/>
    <xf numFmtId="0" fontId="1" fillId="0" borderId="0" xfId="0" applyFont="1" applyAlignment="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Fill="1" applyBorder="1"/>
    <xf numFmtId="0" fontId="0" fillId="0" borderId="0" xfId="0" applyAlignment="1">
      <alignment horizontal="center" vertical="top"/>
    </xf>
    <xf numFmtId="0" fontId="0" fillId="0" borderId="0" xfId="0" applyBorder="1" applyAlignment="1">
      <alignment horizontal="center" vertical="top" wrapText="1"/>
    </xf>
    <xf numFmtId="0" fontId="1" fillId="0" borderId="17" xfId="0" applyFont="1" applyBorder="1"/>
    <xf numFmtId="0" fontId="1" fillId="0" borderId="2" xfId="0" applyFont="1" applyBorder="1"/>
    <xf numFmtId="0" fontId="1" fillId="0" borderId="21" xfId="0" applyFont="1" applyBorder="1"/>
    <xf numFmtId="0" fontId="0" fillId="0" borderId="0" xfId="0" applyAlignment="1">
      <alignment vertical="top"/>
    </xf>
    <xf numFmtId="1" fontId="0" fillId="0" borderId="1" xfId="0" applyNumberFormat="1" applyBorder="1"/>
    <xf numFmtId="0" fontId="1" fillId="0" borderId="0" xfId="0" applyFont="1" applyBorder="1" applyAlignment="1">
      <alignment horizontal="center"/>
    </xf>
    <xf numFmtId="0" fontId="1" fillId="0" borderId="0" xfId="0" applyFont="1" applyBorder="1"/>
    <xf numFmtId="0" fontId="0" fillId="0" borderId="0" xfId="0" applyBorder="1"/>
    <xf numFmtId="0" fontId="1" fillId="0" borderId="0" xfId="0" applyFont="1" applyBorder="1" applyAlignment="1">
      <alignment horizontal="center" wrapText="1"/>
    </xf>
    <xf numFmtId="0" fontId="0" fillId="0" borderId="1" xfId="0" applyFill="1" applyBorder="1"/>
    <xf numFmtId="0" fontId="0" fillId="0" borderId="1" xfId="0" applyBorder="1" applyAlignment="1">
      <alignment horizontal="right"/>
    </xf>
    <xf numFmtId="0" fontId="0" fillId="0" borderId="0" xfId="0" applyAlignment="1">
      <alignment vertical="top" wrapText="1"/>
    </xf>
    <xf numFmtId="0" fontId="0" fillId="0" borderId="4" xfId="0" applyFill="1" applyBorder="1"/>
    <xf numFmtId="0" fontId="0" fillId="0" borderId="7" xfId="0" applyFill="1" applyBorder="1"/>
    <xf numFmtId="0" fontId="0" fillId="0" borderId="24" xfId="0" applyBorder="1"/>
    <xf numFmtId="20" fontId="0" fillId="0" borderId="3" xfId="0" applyNumberFormat="1" applyBorder="1"/>
    <xf numFmtId="0" fontId="1" fillId="0" borderId="3" xfId="0" applyFont="1" applyBorder="1"/>
    <xf numFmtId="0" fontId="1" fillId="0" borderId="4" xfId="0" applyFont="1"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2" fillId="0" borderId="0" xfId="1"/>
    <xf numFmtId="0" fontId="2" fillId="0" borderId="1" xfId="1" applyBorder="1"/>
    <xf numFmtId="0" fontId="0" fillId="0" borderId="0" xfId="0" applyBorder="1" applyAlignment="1">
      <alignment horizontal="center" vertical="top" wrapText="1"/>
    </xf>
    <xf numFmtId="0" fontId="0" fillId="0" borderId="13" xfId="0" applyBorder="1"/>
    <xf numFmtId="0" fontId="0" fillId="0" borderId="14" xfId="0" applyBorder="1"/>
    <xf numFmtId="0" fontId="1" fillId="0" borderId="27" xfId="0" applyFont="1" applyBorder="1"/>
    <xf numFmtId="0" fontId="1" fillId="0" borderId="28" xfId="0" applyFont="1" applyBorder="1"/>
    <xf numFmtId="0" fontId="0" fillId="0" borderId="29" xfId="0" applyBorder="1"/>
    <xf numFmtId="0" fontId="0" fillId="0" borderId="2" xfId="0" applyBorder="1"/>
    <xf numFmtId="0" fontId="0" fillId="0" borderId="16" xfId="0" applyBorder="1"/>
    <xf numFmtId="0" fontId="0" fillId="0" borderId="0" xfId="0" applyBorder="1" applyAlignment="1">
      <alignment vertical="top"/>
    </xf>
    <xf numFmtId="0" fontId="0" fillId="0" borderId="0" xfId="0" applyBorder="1" applyAlignment="1">
      <alignment horizontal="center" vertical="top" wrapText="1"/>
    </xf>
    <xf numFmtId="0" fontId="0" fillId="0" borderId="0" xfId="0" applyBorder="1" applyAlignment="1">
      <alignment horizontal="center"/>
    </xf>
    <xf numFmtId="0" fontId="5" fillId="0" borderId="0" xfId="0" applyFont="1" applyAlignment="1">
      <alignment horizontal="center" wrapText="1"/>
    </xf>
    <xf numFmtId="0" fontId="5" fillId="0" borderId="0" xfId="0" applyFont="1"/>
    <xf numFmtId="0" fontId="6" fillId="0" borderId="0" xfId="0" applyFont="1" applyAlignment="1">
      <alignment horizontal="center"/>
    </xf>
    <xf numFmtId="0" fontId="0" fillId="0" borderId="0" xfId="0" applyAlignment="1">
      <alignment vertical="center"/>
    </xf>
    <xf numFmtId="0" fontId="0" fillId="0" borderId="0" xfId="0"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8" fillId="0" borderId="0" xfId="0" applyFont="1" applyBorder="1" applyAlignment="1">
      <alignment horizontal="center"/>
    </xf>
    <xf numFmtId="0" fontId="8" fillId="0" borderId="0" xfId="0" applyFont="1" applyBorder="1"/>
    <xf numFmtId="0" fontId="8" fillId="0" borderId="0" xfId="0" applyFont="1" applyBorder="1" applyAlignment="1"/>
    <xf numFmtId="0" fontId="7" fillId="0" borderId="0" xfId="0" applyFont="1" applyBorder="1"/>
    <xf numFmtId="0" fontId="8" fillId="0" borderId="13"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8" fillId="0" borderId="0" xfId="0" applyFont="1" applyBorder="1" applyAlignment="1">
      <alignment horizontal="left"/>
    </xf>
    <xf numFmtId="0" fontId="8" fillId="0" borderId="16" xfId="0" applyFont="1" applyBorder="1" applyAlignment="1">
      <alignment horizontal="left"/>
    </xf>
    <xf numFmtId="0" fontId="7" fillId="0" borderId="0" xfId="0" applyFont="1" applyBorder="1" applyAlignment="1">
      <alignment horizontal="center"/>
    </xf>
    <xf numFmtId="0" fontId="7" fillId="0" borderId="11" xfId="0" applyFont="1" applyBorder="1" applyAlignment="1">
      <alignment horizontal="center"/>
    </xf>
    <xf numFmtId="0" fontId="0" fillId="0" borderId="1" xfId="0" applyBorder="1" applyAlignment="1">
      <alignment horizontal="center" vertical="center"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5" xfId="0" applyBorder="1" applyAlignment="1">
      <alignment horizontal="center" vertical="top" wrapText="1"/>
    </xf>
    <xf numFmtId="0" fontId="0" fillId="0" borderId="0" xfId="0" applyBorder="1" applyAlignment="1">
      <alignment horizontal="center" vertical="top"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wrapText="1"/>
    </xf>
    <xf numFmtId="0" fontId="1" fillId="0" borderId="21" xfId="0" applyFont="1" applyBorder="1" applyAlignment="1">
      <alignment horizont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0" fillId="0" borderId="18" xfId="0" applyBorder="1" applyAlignment="1">
      <alignment horizontal="right"/>
    </xf>
    <xf numFmtId="0" fontId="0" fillId="0" borderId="19" xfId="0" applyBorder="1" applyAlignment="1">
      <alignment horizontal="right"/>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9" xfId="0" applyFont="1" applyBorder="1" applyAlignment="1">
      <alignment horizontal="center" vertical="center"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1" fillId="0" borderId="17" xfId="0" applyFont="1" applyBorder="1" applyAlignment="1">
      <alignment horizontal="center" wrapText="1"/>
    </xf>
    <xf numFmtId="0" fontId="1" fillId="0" borderId="3" xfId="0" applyFont="1" applyBorder="1" applyAlignment="1">
      <alignment horizontal="center" wrapText="1"/>
    </xf>
    <xf numFmtId="0" fontId="1" fillId="0" borderId="2" xfId="0" applyFont="1" applyFill="1" applyBorder="1" applyAlignment="1">
      <alignment horizontal="center" wrapText="1"/>
    </xf>
    <xf numFmtId="0" fontId="1" fillId="0" borderId="1" xfId="0" applyFont="1" applyFill="1"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2" fillId="0" borderId="1" xfId="1" applyBorder="1" applyAlignment="1">
      <alignment horizontal="center"/>
    </xf>
  </cellXfs>
  <cellStyles count="1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5.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chartsheet" Target="chartsheets/sheet4.xml"/><Relationship Id="rId17"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3.xml"/><Relationship Id="rId5" Type="http://schemas.openxmlformats.org/officeDocument/2006/relationships/worksheet" Target="worksheets/sheet5.xml"/><Relationship Id="rId15" Type="http://schemas.openxmlformats.org/officeDocument/2006/relationships/worksheet" Target="worksheets/sheet10.xml"/><Relationship Id="rId10" Type="http://schemas.openxmlformats.org/officeDocument/2006/relationships/chartsheet" Target="chartsheets/sheet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9.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68314980799"/>
          <c:y val="2.2420623373534003E-2"/>
          <c:w val="0.82038344710243982"/>
          <c:h val="0.88416779801753576"/>
        </c:manualLayout>
      </c:layout>
      <c:scatterChart>
        <c:scatterStyle val="lineMarker"/>
        <c:varyColors val="0"/>
        <c:ser>
          <c:idx val="0"/>
          <c:order val="0"/>
          <c:tx>
            <c:v>Surface</c:v>
          </c:tx>
          <c:spPr>
            <a:ln w="28575">
              <a:noFill/>
            </a:ln>
          </c:spPr>
          <c:marker>
            <c:symbol val="circle"/>
            <c:size val="5"/>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Method-MG'!$B$3:$B$32</c:f>
              <c:numCache>
                <c:formatCode>General</c:formatCode>
                <c:ptCount val="30"/>
                <c:pt idx="0">
                  <c:v>5</c:v>
                </c:pt>
                <c:pt idx="1">
                  <c:v>40</c:v>
                </c:pt>
                <c:pt idx="2">
                  <c:v>70</c:v>
                </c:pt>
                <c:pt idx="3">
                  <c:v>95</c:v>
                </c:pt>
                <c:pt idx="4">
                  <c:v>120</c:v>
                </c:pt>
                <c:pt idx="5">
                  <c:v>150</c:v>
                </c:pt>
                <c:pt idx="6">
                  <c:v>175</c:v>
                </c:pt>
                <c:pt idx="7">
                  <c:v>195</c:v>
                </c:pt>
                <c:pt idx="8">
                  <c:v>210</c:v>
                </c:pt>
                <c:pt idx="9">
                  <c:v>235</c:v>
                </c:pt>
                <c:pt idx="10">
                  <c:v>255</c:v>
                </c:pt>
                <c:pt idx="11">
                  <c:v>271</c:v>
                </c:pt>
                <c:pt idx="12">
                  <c:v>285</c:v>
                </c:pt>
                <c:pt idx="13">
                  <c:v>300</c:v>
                </c:pt>
                <c:pt idx="14">
                  <c:v>352</c:v>
                </c:pt>
                <c:pt idx="15">
                  <c:v>355</c:v>
                </c:pt>
                <c:pt idx="16">
                  <c:v>375</c:v>
                </c:pt>
                <c:pt idx="17">
                  <c:v>385</c:v>
                </c:pt>
                <c:pt idx="18">
                  <c:v>395</c:v>
                </c:pt>
                <c:pt idx="19">
                  <c:v>425</c:v>
                </c:pt>
                <c:pt idx="20">
                  <c:v>455</c:v>
                </c:pt>
                <c:pt idx="21">
                  <c:v>470</c:v>
                </c:pt>
                <c:pt idx="22">
                  <c:v>485</c:v>
                </c:pt>
                <c:pt idx="23">
                  <c:v>495</c:v>
                </c:pt>
                <c:pt idx="24">
                  <c:v>500</c:v>
                </c:pt>
                <c:pt idx="25">
                  <c:v>500</c:v>
                </c:pt>
                <c:pt idx="26">
                  <c:v>500</c:v>
                </c:pt>
                <c:pt idx="27">
                  <c:v>500</c:v>
                </c:pt>
                <c:pt idx="28">
                  <c:v>500</c:v>
                </c:pt>
                <c:pt idx="29">
                  <c:v>500</c:v>
                </c:pt>
              </c:numCache>
            </c:numRef>
          </c:yVal>
          <c:smooth val="0"/>
          <c:extLst>
            <c:ext xmlns:c16="http://schemas.microsoft.com/office/drawing/2014/chart" uri="{C3380CC4-5D6E-409C-BE32-E72D297353CC}">
              <c16:uniqueId val="{00000000-9015-46B5-B182-F06DF00B22C0}"/>
            </c:ext>
          </c:extLst>
        </c:ser>
        <c:ser>
          <c:idx val="1"/>
          <c:order val="1"/>
          <c:tx>
            <c:v>10cm</c:v>
          </c:tx>
          <c:spPr>
            <a:ln w="28575">
              <a:noFill/>
            </a:ln>
          </c:spPr>
          <c:marker>
            <c:symbol val="circle"/>
            <c:size val="5"/>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Method-MG'!$D$3:$D$32</c:f>
              <c:numCache>
                <c:formatCode>General</c:formatCode>
                <c:ptCount val="30"/>
                <c:pt idx="0">
                  <c:v>20</c:v>
                </c:pt>
                <c:pt idx="1">
                  <c:v>40</c:v>
                </c:pt>
                <c:pt idx="2">
                  <c:v>50</c:v>
                </c:pt>
                <c:pt idx="3">
                  <c:v>55</c:v>
                </c:pt>
                <c:pt idx="4">
                  <c:v>60</c:v>
                </c:pt>
                <c:pt idx="5">
                  <c:v>63</c:v>
                </c:pt>
                <c:pt idx="6">
                  <c:v>65</c:v>
                </c:pt>
                <c:pt idx="7">
                  <c:v>70</c:v>
                </c:pt>
                <c:pt idx="8">
                  <c:v>70</c:v>
                </c:pt>
                <c:pt idx="9">
                  <c:v>75</c:v>
                </c:pt>
                <c:pt idx="10">
                  <c:v>75</c:v>
                </c:pt>
                <c:pt idx="11">
                  <c:v>78</c:v>
                </c:pt>
                <c:pt idx="12">
                  <c:v>80</c:v>
                </c:pt>
                <c:pt idx="13">
                  <c:v>83</c:v>
                </c:pt>
                <c:pt idx="14">
                  <c:v>85</c:v>
                </c:pt>
                <c:pt idx="15">
                  <c:v>85</c:v>
                </c:pt>
                <c:pt idx="16">
                  <c:v>88</c:v>
                </c:pt>
                <c:pt idx="17">
                  <c:v>90</c:v>
                </c:pt>
                <c:pt idx="18">
                  <c:v>94</c:v>
                </c:pt>
                <c:pt idx="19">
                  <c:v>97</c:v>
                </c:pt>
                <c:pt idx="20">
                  <c:v>98</c:v>
                </c:pt>
                <c:pt idx="21">
                  <c:v>98</c:v>
                </c:pt>
                <c:pt idx="22">
                  <c:v>100</c:v>
                </c:pt>
                <c:pt idx="23">
                  <c:v>101</c:v>
                </c:pt>
                <c:pt idx="24">
                  <c:v>102</c:v>
                </c:pt>
                <c:pt idx="25">
                  <c:v>103</c:v>
                </c:pt>
                <c:pt idx="26">
                  <c:v>104</c:v>
                </c:pt>
                <c:pt idx="27">
                  <c:v>104</c:v>
                </c:pt>
                <c:pt idx="28">
                  <c:v>104</c:v>
                </c:pt>
                <c:pt idx="29">
                  <c:v>104</c:v>
                </c:pt>
              </c:numCache>
            </c:numRef>
          </c:yVal>
          <c:smooth val="0"/>
          <c:extLst>
            <c:ext xmlns:c16="http://schemas.microsoft.com/office/drawing/2014/chart" uri="{C3380CC4-5D6E-409C-BE32-E72D297353CC}">
              <c16:uniqueId val="{00000001-9015-46B5-B182-F06DF00B22C0}"/>
            </c:ext>
          </c:extLst>
        </c:ser>
        <c:ser>
          <c:idx val="2"/>
          <c:order val="2"/>
          <c:tx>
            <c:v>20cm</c:v>
          </c:tx>
          <c:spPr>
            <a:ln w="28575">
              <a:noFill/>
            </a:ln>
          </c:spPr>
          <c:marker>
            <c:symbol val="circle"/>
            <c:size val="5"/>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Method-MG'!$E$3:$E$32</c:f>
              <c:numCache>
                <c:formatCode>General</c:formatCode>
                <c:ptCount val="30"/>
                <c:pt idx="0">
                  <c:v>2</c:v>
                </c:pt>
                <c:pt idx="1">
                  <c:v>10</c:v>
                </c:pt>
                <c:pt idx="2">
                  <c:v>15</c:v>
                </c:pt>
                <c:pt idx="3">
                  <c:v>17</c:v>
                </c:pt>
                <c:pt idx="4">
                  <c:v>21</c:v>
                </c:pt>
                <c:pt idx="5">
                  <c:v>25</c:v>
                </c:pt>
                <c:pt idx="6">
                  <c:v>37</c:v>
                </c:pt>
                <c:pt idx="7">
                  <c:v>30</c:v>
                </c:pt>
                <c:pt idx="8">
                  <c:v>35</c:v>
                </c:pt>
                <c:pt idx="9">
                  <c:v>40</c:v>
                </c:pt>
                <c:pt idx="10">
                  <c:v>42</c:v>
                </c:pt>
                <c:pt idx="11">
                  <c:v>45</c:v>
                </c:pt>
                <c:pt idx="12">
                  <c:v>48</c:v>
                </c:pt>
                <c:pt idx="13">
                  <c:v>50</c:v>
                </c:pt>
                <c:pt idx="14">
                  <c:v>54</c:v>
                </c:pt>
                <c:pt idx="15">
                  <c:v>58</c:v>
                </c:pt>
                <c:pt idx="16">
                  <c:v>60</c:v>
                </c:pt>
                <c:pt idx="17">
                  <c:v>62</c:v>
                </c:pt>
                <c:pt idx="18">
                  <c:v>64</c:v>
                </c:pt>
                <c:pt idx="19">
                  <c:v>65</c:v>
                </c:pt>
                <c:pt idx="20">
                  <c:v>66</c:v>
                </c:pt>
                <c:pt idx="21">
                  <c:v>68</c:v>
                </c:pt>
                <c:pt idx="22">
                  <c:v>68</c:v>
                </c:pt>
                <c:pt idx="23">
                  <c:v>71</c:v>
                </c:pt>
                <c:pt idx="24">
                  <c:v>75</c:v>
                </c:pt>
                <c:pt idx="25">
                  <c:v>76</c:v>
                </c:pt>
                <c:pt idx="26">
                  <c:v>76</c:v>
                </c:pt>
                <c:pt idx="27">
                  <c:v>78</c:v>
                </c:pt>
                <c:pt idx="28">
                  <c:v>80</c:v>
                </c:pt>
                <c:pt idx="29">
                  <c:v>82</c:v>
                </c:pt>
              </c:numCache>
            </c:numRef>
          </c:yVal>
          <c:smooth val="0"/>
          <c:extLst>
            <c:ext xmlns:c16="http://schemas.microsoft.com/office/drawing/2014/chart" uri="{C3380CC4-5D6E-409C-BE32-E72D297353CC}">
              <c16:uniqueId val="{00000002-9015-46B5-B182-F06DF00B22C0}"/>
            </c:ext>
          </c:extLst>
        </c:ser>
        <c:dLbls>
          <c:showLegendKey val="0"/>
          <c:showVal val="0"/>
          <c:showCatName val="0"/>
          <c:showSerName val="0"/>
          <c:showPercent val="0"/>
          <c:showBubbleSize val="0"/>
        </c:dLbls>
        <c:axId val="48185344"/>
        <c:axId val="48185920"/>
      </c:scatterChart>
      <c:valAx>
        <c:axId val="48185344"/>
        <c:scaling>
          <c:orientation val="minMax"/>
          <c:max val="30"/>
        </c:scaling>
        <c:delete val="0"/>
        <c:axPos val="b"/>
        <c:majorGridlines/>
        <c:title>
          <c:tx>
            <c:rich>
              <a:bodyPr/>
              <a:lstStyle/>
              <a:p>
                <a:pPr>
                  <a:defRPr/>
                </a:pPr>
                <a:r>
                  <a:rPr lang="en-US"/>
                  <a:t>Time (min)</a:t>
                </a:r>
              </a:p>
            </c:rich>
          </c:tx>
          <c:overlay val="0"/>
        </c:title>
        <c:numFmt formatCode="General" sourceLinked="1"/>
        <c:majorTickMark val="out"/>
        <c:minorTickMark val="none"/>
        <c:tickLblPos val="nextTo"/>
        <c:crossAx val="48185920"/>
        <c:crosses val="autoZero"/>
        <c:crossBetween val="midCat"/>
      </c:valAx>
      <c:valAx>
        <c:axId val="48185920"/>
        <c:scaling>
          <c:orientation val="minMax"/>
        </c:scaling>
        <c:delete val="0"/>
        <c:axPos val="l"/>
        <c:majorGridlines/>
        <c:title>
          <c:tx>
            <c:rich>
              <a:bodyPr rot="-5400000" vert="horz"/>
              <a:lstStyle/>
              <a:p>
                <a:pPr>
                  <a:defRPr/>
                </a:pPr>
                <a:r>
                  <a:rPr lang="en-US"/>
                  <a:t>Infiltration (mm)</a:t>
                </a:r>
              </a:p>
            </c:rich>
          </c:tx>
          <c:overlay val="0"/>
        </c:title>
        <c:numFmt formatCode="General" sourceLinked="1"/>
        <c:majorTickMark val="out"/>
        <c:minorTickMark val="none"/>
        <c:tickLblPos val="nextTo"/>
        <c:crossAx val="48185344"/>
        <c:crosses val="autoZero"/>
        <c:crossBetween val="midCat"/>
      </c:valAx>
    </c:plotArea>
    <c:legend>
      <c:legendPos val="r"/>
      <c:layout>
        <c:manualLayout>
          <c:xMode val="edge"/>
          <c:yMode val="edge"/>
          <c:x val="0.122057619946594"/>
          <c:y val="3.3263305656181907E-2"/>
          <c:w val="0.15726629813964907"/>
          <c:h val="0.12570619986636911"/>
        </c:manualLayout>
      </c:layout>
      <c:overlay val="0"/>
    </c:legend>
    <c:plotVisOnly val="1"/>
    <c:dispBlanksAs val="gap"/>
    <c:showDLblsOverMax val="0"/>
  </c:chart>
  <c:txPr>
    <a:bodyPr/>
    <a:lstStyle/>
    <a:p>
      <a:pPr>
        <a:defRPr sz="1600"/>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Infiltrometer Data</a:t>
            </a:r>
          </a:p>
          <a:p>
            <a:pPr>
              <a:defRPr/>
            </a:pPr>
            <a:r>
              <a:rPr lang="en-US"/>
              <a:t>Location B</a:t>
            </a:r>
          </a:p>
        </c:rich>
      </c:tx>
      <c:overlay val="0"/>
    </c:title>
    <c:autoTitleDeleted val="0"/>
    <c:plotArea>
      <c:layout/>
      <c:scatterChart>
        <c:scatterStyle val="lineMarker"/>
        <c:varyColors val="0"/>
        <c:ser>
          <c:idx val="0"/>
          <c:order val="0"/>
          <c:tx>
            <c:v>Surface</c:v>
          </c:tx>
          <c:spPr>
            <a:ln w="28575">
              <a:noFill/>
            </a:ln>
          </c:spPr>
          <c:marker>
            <c:symbol val="circle"/>
            <c:size val="5"/>
          </c:marker>
          <c:xVal>
            <c:numRef>
              <c:f>'Transient Method-MG'!$I$3:$I$32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Method-MG'!$J$3:$J$32</c:f>
              <c:numCache>
                <c:formatCode>General</c:formatCode>
                <c:ptCount val="30"/>
                <c:pt idx="0">
                  <c:v>2</c:v>
                </c:pt>
                <c:pt idx="1">
                  <c:v>19</c:v>
                </c:pt>
                <c:pt idx="2">
                  <c:v>30</c:v>
                </c:pt>
                <c:pt idx="3">
                  <c:v>40</c:v>
                </c:pt>
                <c:pt idx="4">
                  <c:v>49</c:v>
                </c:pt>
                <c:pt idx="5">
                  <c:v>58</c:v>
                </c:pt>
                <c:pt idx="6">
                  <c:v>65</c:v>
                </c:pt>
                <c:pt idx="7">
                  <c:v>74</c:v>
                </c:pt>
                <c:pt idx="8">
                  <c:v>80</c:v>
                </c:pt>
                <c:pt idx="9">
                  <c:v>86</c:v>
                </c:pt>
                <c:pt idx="10">
                  <c:v>92</c:v>
                </c:pt>
                <c:pt idx="11">
                  <c:v>100</c:v>
                </c:pt>
                <c:pt idx="12">
                  <c:v>108</c:v>
                </c:pt>
                <c:pt idx="13">
                  <c:v>115</c:v>
                </c:pt>
                <c:pt idx="14">
                  <c:v>122</c:v>
                </c:pt>
                <c:pt idx="15">
                  <c:v>135</c:v>
                </c:pt>
                <c:pt idx="16">
                  <c:v>140</c:v>
                </c:pt>
                <c:pt idx="17">
                  <c:v>145</c:v>
                </c:pt>
                <c:pt idx="18">
                  <c:v>150</c:v>
                </c:pt>
                <c:pt idx="19">
                  <c:v>155</c:v>
                </c:pt>
                <c:pt idx="20">
                  <c:v>160</c:v>
                </c:pt>
                <c:pt idx="21">
                  <c:v>165</c:v>
                </c:pt>
                <c:pt idx="22">
                  <c:v>170</c:v>
                </c:pt>
                <c:pt idx="23">
                  <c:v>175</c:v>
                </c:pt>
                <c:pt idx="24">
                  <c:v>178</c:v>
                </c:pt>
                <c:pt idx="25">
                  <c:v>182</c:v>
                </c:pt>
                <c:pt idx="26">
                  <c:v>184</c:v>
                </c:pt>
                <c:pt idx="27">
                  <c:v>185</c:v>
                </c:pt>
                <c:pt idx="28">
                  <c:v>188</c:v>
                </c:pt>
                <c:pt idx="29">
                  <c:v>190</c:v>
                </c:pt>
              </c:numCache>
            </c:numRef>
          </c:yVal>
          <c:smooth val="0"/>
          <c:extLst>
            <c:ext xmlns:c16="http://schemas.microsoft.com/office/drawing/2014/chart" uri="{C3380CC4-5D6E-409C-BE32-E72D297353CC}">
              <c16:uniqueId val="{00000000-F18E-4565-AFD5-CEA388FB0A89}"/>
            </c:ext>
          </c:extLst>
        </c:ser>
        <c:ser>
          <c:idx val="1"/>
          <c:order val="1"/>
          <c:tx>
            <c:v>10cm</c:v>
          </c:tx>
          <c:spPr>
            <a:ln w="28575">
              <a:noFill/>
            </a:ln>
          </c:spPr>
          <c:marker>
            <c:symbol val="circle"/>
            <c:size val="5"/>
          </c:marker>
          <c:xVal>
            <c:numRef>
              <c:f>'Transient Method-MG'!$I$3:$I$32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Method-MG'!$L$3:$L$32</c:f>
              <c:numCache>
                <c:formatCode>General</c:formatCode>
                <c:ptCount val="30"/>
                <c:pt idx="0">
                  <c:v>20</c:v>
                </c:pt>
                <c:pt idx="1">
                  <c:v>45</c:v>
                </c:pt>
                <c:pt idx="2">
                  <c:v>55</c:v>
                </c:pt>
                <c:pt idx="3">
                  <c:v>65</c:v>
                </c:pt>
                <c:pt idx="4">
                  <c:v>75</c:v>
                </c:pt>
                <c:pt idx="5">
                  <c:v>85</c:v>
                </c:pt>
                <c:pt idx="6">
                  <c:v>95</c:v>
                </c:pt>
                <c:pt idx="7">
                  <c:v>105</c:v>
                </c:pt>
                <c:pt idx="8">
                  <c:v>110</c:v>
                </c:pt>
                <c:pt idx="9">
                  <c:v>120</c:v>
                </c:pt>
                <c:pt idx="10">
                  <c:v>130</c:v>
                </c:pt>
                <c:pt idx="11">
                  <c:v>135</c:v>
                </c:pt>
                <c:pt idx="12">
                  <c:v>139</c:v>
                </c:pt>
                <c:pt idx="13">
                  <c:v>145</c:v>
                </c:pt>
                <c:pt idx="14">
                  <c:v>150</c:v>
                </c:pt>
                <c:pt idx="15">
                  <c:v>155</c:v>
                </c:pt>
                <c:pt idx="16">
                  <c:v>160</c:v>
                </c:pt>
                <c:pt idx="17">
                  <c:v>165</c:v>
                </c:pt>
                <c:pt idx="18">
                  <c:v>170</c:v>
                </c:pt>
                <c:pt idx="19">
                  <c:v>173</c:v>
                </c:pt>
                <c:pt idx="20">
                  <c:v>175</c:v>
                </c:pt>
                <c:pt idx="21">
                  <c:v>179</c:v>
                </c:pt>
                <c:pt idx="22">
                  <c:v>184</c:v>
                </c:pt>
                <c:pt idx="23">
                  <c:v>188</c:v>
                </c:pt>
                <c:pt idx="24">
                  <c:v>193</c:v>
                </c:pt>
                <c:pt idx="25">
                  <c:v>196</c:v>
                </c:pt>
                <c:pt idx="26">
                  <c:v>199</c:v>
                </c:pt>
                <c:pt idx="27">
                  <c:v>201</c:v>
                </c:pt>
                <c:pt idx="28">
                  <c:v>203</c:v>
                </c:pt>
                <c:pt idx="29">
                  <c:v>204</c:v>
                </c:pt>
              </c:numCache>
            </c:numRef>
          </c:yVal>
          <c:smooth val="0"/>
          <c:extLst>
            <c:ext xmlns:c16="http://schemas.microsoft.com/office/drawing/2014/chart" uri="{C3380CC4-5D6E-409C-BE32-E72D297353CC}">
              <c16:uniqueId val="{00000001-F18E-4565-AFD5-CEA388FB0A89}"/>
            </c:ext>
          </c:extLst>
        </c:ser>
        <c:dLbls>
          <c:showLegendKey val="0"/>
          <c:showVal val="0"/>
          <c:showCatName val="0"/>
          <c:showSerName val="0"/>
          <c:showPercent val="0"/>
          <c:showBubbleSize val="0"/>
        </c:dLbls>
        <c:axId val="48188800"/>
        <c:axId val="48189376"/>
      </c:scatterChart>
      <c:valAx>
        <c:axId val="48188800"/>
        <c:scaling>
          <c:orientation val="minMax"/>
          <c:max val="30"/>
        </c:scaling>
        <c:delete val="0"/>
        <c:axPos val="b"/>
        <c:majorGridlines/>
        <c:title>
          <c:tx>
            <c:rich>
              <a:bodyPr/>
              <a:lstStyle/>
              <a:p>
                <a:pPr>
                  <a:defRPr/>
                </a:pPr>
                <a:r>
                  <a:rPr lang="en-US"/>
                  <a:t>Time (min)</a:t>
                </a:r>
              </a:p>
            </c:rich>
          </c:tx>
          <c:overlay val="0"/>
        </c:title>
        <c:numFmt formatCode="General" sourceLinked="1"/>
        <c:majorTickMark val="out"/>
        <c:minorTickMark val="none"/>
        <c:tickLblPos val="nextTo"/>
        <c:crossAx val="48189376"/>
        <c:crosses val="autoZero"/>
        <c:crossBetween val="midCat"/>
      </c:valAx>
      <c:valAx>
        <c:axId val="48189376"/>
        <c:scaling>
          <c:orientation val="minMax"/>
          <c:max val="225"/>
        </c:scaling>
        <c:delete val="0"/>
        <c:axPos val="l"/>
        <c:majorGridlines/>
        <c:minorGridlines/>
        <c:title>
          <c:tx>
            <c:rich>
              <a:bodyPr rot="-5400000" vert="horz"/>
              <a:lstStyle/>
              <a:p>
                <a:pPr>
                  <a:defRPr/>
                </a:pPr>
                <a:r>
                  <a:rPr lang="en-US"/>
                  <a:t>Infiltrometer (mm)</a:t>
                </a:r>
              </a:p>
            </c:rich>
          </c:tx>
          <c:overlay val="0"/>
        </c:title>
        <c:numFmt formatCode="General" sourceLinked="1"/>
        <c:majorTickMark val="out"/>
        <c:minorTickMark val="none"/>
        <c:tickLblPos val="nextTo"/>
        <c:crossAx val="48188800"/>
        <c:crosses val="autoZero"/>
        <c:crossBetween val="midCat"/>
        <c:majorUnit val="25"/>
      </c:valAx>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Infiltrometer Data</a:t>
            </a:r>
          </a:p>
          <a:p>
            <a:pPr>
              <a:defRPr/>
            </a:pPr>
            <a:r>
              <a:rPr lang="en-US"/>
              <a:t>Location E</a:t>
            </a:r>
          </a:p>
        </c:rich>
      </c:tx>
      <c:overlay val="0"/>
    </c:title>
    <c:autoTitleDeleted val="0"/>
    <c:plotArea>
      <c:layout/>
      <c:scatterChart>
        <c:scatterStyle val="lineMarker"/>
        <c:varyColors val="0"/>
        <c:ser>
          <c:idx val="0"/>
          <c:order val="0"/>
          <c:tx>
            <c:v>Surface</c:v>
          </c:tx>
          <c:spPr>
            <a:ln w="28575">
              <a:noFill/>
            </a:ln>
          </c:spPr>
          <c:marker>
            <c:symbol val="circle"/>
            <c:size val="5"/>
          </c:marker>
          <c:xVal>
            <c:numRef>
              <c:f>'Transient Method-MG'!$I$49:$I$78</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Method-MG'!$J$49:$J$78</c:f>
              <c:numCache>
                <c:formatCode>0</c:formatCode>
                <c:ptCount val="30"/>
                <c:pt idx="0">
                  <c:v>0</c:v>
                </c:pt>
                <c:pt idx="1">
                  <c:v>20</c:v>
                </c:pt>
                <c:pt idx="2">
                  <c:v>40</c:v>
                </c:pt>
                <c:pt idx="3">
                  <c:v>50</c:v>
                </c:pt>
                <c:pt idx="4">
                  <c:v>60</c:v>
                </c:pt>
                <c:pt idx="5">
                  <c:v>70</c:v>
                </c:pt>
                <c:pt idx="6">
                  <c:v>80</c:v>
                </c:pt>
                <c:pt idx="7">
                  <c:v>90</c:v>
                </c:pt>
                <c:pt idx="8">
                  <c:v>110</c:v>
                </c:pt>
                <c:pt idx="9">
                  <c:v>120</c:v>
                </c:pt>
                <c:pt idx="10">
                  <c:v>130</c:v>
                </c:pt>
                <c:pt idx="11">
                  <c:v>140</c:v>
                </c:pt>
                <c:pt idx="12">
                  <c:v>150</c:v>
                </c:pt>
                <c:pt idx="13">
                  <c:v>160</c:v>
                </c:pt>
                <c:pt idx="14">
                  <c:v>170</c:v>
                </c:pt>
                <c:pt idx="15">
                  <c:v>180</c:v>
                </c:pt>
                <c:pt idx="16">
                  <c:v>190</c:v>
                </c:pt>
                <c:pt idx="17">
                  <c:v>200</c:v>
                </c:pt>
                <c:pt idx="18">
                  <c:v>210</c:v>
                </c:pt>
                <c:pt idx="19">
                  <c:v>215</c:v>
                </c:pt>
                <c:pt idx="20" formatCode="General">
                  <c:v>223</c:v>
                </c:pt>
                <c:pt idx="21" formatCode="General">
                  <c:v>229</c:v>
                </c:pt>
                <c:pt idx="22" formatCode="General">
                  <c:v>235</c:v>
                </c:pt>
                <c:pt idx="23" formatCode="General">
                  <c:v>239</c:v>
                </c:pt>
                <c:pt idx="24" formatCode="General">
                  <c:v>245</c:v>
                </c:pt>
                <c:pt idx="25" formatCode="General">
                  <c:v>248</c:v>
                </c:pt>
                <c:pt idx="26" formatCode="General">
                  <c:v>253</c:v>
                </c:pt>
                <c:pt idx="27" formatCode="General">
                  <c:v>257</c:v>
                </c:pt>
                <c:pt idx="28" formatCode="General">
                  <c:v>261</c:v>
                </c:pt>
                <c:pt idx="29" formatCode="General">
                  <c:v>265</c:v>
                </c:pt>
              </c:numCache>
            </c:numRef>
          </c:yVal>
          <c:smooth val="0"/>
          <c:extLst>
            <c:ext xmlns:c16="http://schemas.microsoft.com/office/drawing/2014/chart" uri="{C3380CC4-5D6E-409C-BE32-E72D297353CC}">
              <c16:uniqueId val="{00000000-1FB9-4AA3-A71A-2223D56716A7}"/>
            </c:ext>
          </c:extLst>
        </c:ser>
        <c:ser>
          <c:idx val="1"/>
          <c:order val="1"/>
          <c:tx>
            <c:v>10cm</c:v>
          </c:tx>
          <c:spPr>
            <a:ln w="28575">
              <a:noFill/>
            </a:ln>
          </c:spPr>
          <c:marker>
            <c:symbol val="circle"/>
            <c:size val="5"/>
          </c:marker>
          <c:xVal>
            <c:numRef>
              <c:f>'Transient Method-MG'!$I$49:$I$78</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Method-MG'!$L$49:$L$78</c:f>
              <c:numCache>
                <c:formatCode>General</c:formatCode>
                <c:ptCount val="30"/>
                <c:pt idx="0">
                  <c:v>2</c:v>
                </c:pt>
                <c:pt idx="1">
                  <c:v>15</c:v>
                </c:pt>
                <c:pt idx="2">
                  <c:v>25</c:v>
                </c:pt>
                <c:pt idx="3">
                  <c:v>34</c:v>
                </c:pt>
                <c:pt idx="4">
                  <c:v>41</c:v>
                </c:pt>
                <c:pt idx="5">
                  <c:v>46</c:v>
                </c:pt>
                <c:pt idx="6">
                  <c:v>50</c:v>
                </c:pt>
                <c:pt idx="7">
                  <c:v>55</c:v>
                </c:pt>
                <c:pt idx="8">
                  <c:v>60</c:v>
                </c:pt>
                <c:pt idx="9">
                  <c:v>63</c:v>
                </c:pt>
                <c:pt idx="10">
                  <c:v>65</c:v>
                </c:pt>
                <c:pt idx="11">
                  <c:v>69</c:v>
                </c:pt>
                <c:pt idx="12">
                  <c:v>73</c:v>
                </c:pt>
                <c:pt idx="13">
                  <c:v>76</c:v>
                </c:pt>
                <c:pt idx="14">
                  <c:v>78</c:v>
                </c:pt>
                <c:pt idx="15">
                  <c:v>80</c:v>
                </c:pt>
                <c:pt idx="16">
                  <c:v>84</c:v>
                </c:pt>
                <c:pt idx="17">
                  <c:v>88</c:v>
                </c:pt>
                <c:pt idx="18">
                  <c:v>90</c:v>
                </c:pt>
                <c:pt idx="19">
                  <c:v>92</c:v>
                </c:pt>
                <c:pt idx="20">
                  <c:v>94</c:v>
                </c:pt>
                <c:pt idx="21">
                  <c:v>96</c:v>
                </c:pt>
                <c:pt idx="22">
                  <c:v>98</c:v>
                </c:pt>
                <c:pt idx="23">
                  <c:v>100</c:v>
                </c:pt>
                <c:pt idx="24">
                  <c:v>102</c:v>
                </c:pt>
                <c:pt idx="25">
                  <c:v>104</c:v>
                </c:pt>
                <c:pt idx="26">
                  <c:v>106</c:v>
                </c:pt>
                <c:pt idx="27">
                  <c:v>108</c:v>
                </c:pt>
                <c:pt idx="28">
                  <c:v>110</c:v>
                </c:pt>
                <c:pt idx="29">
                  <c:v>112</c:v>
                </c:pt>
              </c:numCache>
            </c:numRef>
          </c:yVal>
          <c:smooth val="0"/>
          <c:extLst>
            <c:ext xmlns:c16="http://schemas.microsoft.com/office/drawing/2014/chart" uri="{C3380CC4-5D6E-409C-BE32-E72D297353CC}">
              <c16:uniqueId val="{00000001-1FB9-4AA3-A71A-2223D56716A7}"/>
            </c:ext>
          </c:extLst>
        </c:ser>
        <c:dLbls>
          <c:showLegendKey val="0"/>
          <c:showVal val="0"/>
          <c:showCatName val="0"/>
          <c:showSerName val="0"/>
          <c:showPercent val="0"/>
          <c:showBubbleSize val="0"/>
        </c:dLbls>
        <c:axId val="48191104"/>
        <c:axId val="48191680"/>
      </c:scatterChart>
      <c:valAx>
        <c:axId val="48191104"/>
        <c:scaling>
          <c:orientation val="minMax"/>
          <c:max val="30"/>
        </c:scaling>
        <c:delete val="0"/>
        <c:axPos val="b"/>
        <c:minorGridlines/>
        <c:title>
          <c:tx>
            <c:rich>
              <a:bodyPr/>
              <a:lstStyle/>
              <a:p>
                <a:pPr>
                  <a:defRPr/>
                </a:pPr>
                <a:r>
                  <a:rPr lang="en-US"/>
                  <a:t>Time (min)</a:t>
                </a:r>
              </a:p>
            </c:rich>
          </c:tx>
          <c:overlay val="0"/>
        </c:title>
        <c:numFmt formatCode="General" sourceLinked="1"/>
        <c:majorTickMark val="out"/>
        <c:minorTickMark val="none"/>
        <c:tickLblPos val="nextTo"/>
        <c:crossAx val="48191680"/>
        <c:crosses val="autoZero"/>
        <c:crossBetween val="midCat"/>
      </c:valAx>
      <c:valAx>
        <c:axId val="48191680"/>
        <c:scaling>
          <c:orientation val="minMax"/>
          <c:max val="275"/>
        </c:scaling>
        <c:delete val="0"/>
        <c:axPos val="l"/>
        <c:majorGridlines/>
        <c:minorGridlines/>
        <c:title>
          <c:tx>
            <c:rich>
              <a:bodyPr rot="-5400000" vert="horz"/>
              <a:lstStyle/>
              <a:p>
                <a:pPr>
                  <a:defRPr/>
                </a:pPr>
                <a:r>
                  <a:rPr lang="en-US"/>
                  <a:t>Infiltrometer (mm)</a:t>
                </a:r>
              </a:p>
            </c:rich>
          </c:tx>
          <c:overlay val="0"/>
        </c:title>
        <c:numFmt formatCode="0" sourceLinked="1"/>
        <c:majorTickMark val="out"/>
        <c:minorTickMark val="none"/>
        <c:tickLblPos val="nextTo"/>
        <c:crossAx val="48191104"/>
        <c:crosses val="autoZero"/>
        <c:crossBetween val="midCat"/>
        <c:majorUnit val="25"/>
      </c:valAx>
    </c:plotArea>
    <c:legend>
      <c:legendPos val="r"/>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Infilrometer Data</a:t>
            </a:r>
          </a:p>
          <a:p>
            <a:pPr>
              <a:defRPr/>
            </a:pPr>
            <a:r>
              <a:rPr lang="en-US"/>
              <a:t>Location C</a:t>
            </a:r>
          </a:p>
        </c:rich>
      </c:tx>
      <c:overlay val="0"/>
    </c:title>
    <c:autoTitleDeleted val="0"/>
    <c:plotArea>
      <c:layout/>
      <c:scatterChart>
        <c:scatterStyle val="lineMarker"/>
        <c:varyColors val="0"/>
        <c:ser>
          <c:idx val="0"/>
          <c:order val="0"/>
          <c:tx>
            <c:v>Surface</c:v>
          </c:tx>
          <c:spPr>
            <a:ln w="28575">
              <a:noFill/>
            </a:ln>
          </c:spPr>
          <c:marker>
            <c:symbol val="circle"/>
            <c:size val="5"/>
          </c:marker>
          <c:xVal>
            <c:numRef>
              <c:f>'Transient Method-MG'!$Q$3:$Q$32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Method-MG'!$R$3:$R$32</c:f>
              <c:numCache>
                <c:formatCode>General</c:formatCode>
                <c:ptCount val="30"/>
                <c:pt idx="0">
                  <c:v>2</c:v>
                </c:pt>
                <c:pt idx="1">
                  <c:v>22</c:v>
                </c:pt>
                <c:pt idx="2">
                  <c:v>30</c:v>
                </c:pt>
                <c:pt idx="3">
                  <c:v>40</c:v>
                </c:pt>
                <c:pt idx="4">
                  <c:v>55</c:v>
                </c:pt>
                <c:pt idx="5">
                  <c:v>65</c:v>
                </c:pt>
                <c:pt idx="6">
                  <c:v>77</c:v>
                </c:pt>
                <c:pt idx="7">
                  <c:v>90</c:v>
                </c:pt>
                <c:pt idx="8">
                  <c:v>100</c:v>
                </c:pt>
                <c:pt idx="9">
                  <c:v>110</c:v>
                </c:pt>
                <c:pt idx="10">
                  <c:v>120</c:v>
                </c:pt>
                <c:pt idx="11">
                  <c:v>130</c:v>
                </c:pt>
                <c:pt idx="12">
                  <c:v>137</c:v>
                </c:pt>
                <c:pt idx="13">
                  <c:v>147</c:v>
                </c:pt>
                <c:pt idx="14">
                  <c:v>157</c:v>
                </c:pt>
                <c:pt idx="15">
                  <c:v>167</c:v>
                </c:pt>
                <c:pt idx="16">
                  <c:v>180</c:v>
                </c:pt>
                <c:pt idx="17">
                  <c:v>190</c:v>
                </c:pt>
                <c:pt idx="18">
                  <c:v>200</c:v>
                </c:pt>
                <c:pt idx="19">
                  <c:v>210</c:v>
                </c:pt>
                <c:pt idx="20">
                  <c:v>220</c:v>
                </c:pt>
                <c:pt idx="21">
                  <c:v>230</c:v>
                </c:pt>
                <c:pt idx="22">
                  <c:v>240</c:v>
                </c:pt>
                <c:pt idx="23">
                  <c:v>254</c:v>
                </c:pt>
                <c:pt idx="24">
                  <c:v>259</c:v>
                </c:pt>
                <c:pt idx="25">
                  <c:v>263</c:v>
                </c:pt>
                <c:pt idx="26">
                  <c:v>268</c:v>
                </c:pt>
                <c:pt idx="27">
                  <c:v>273</c:v>
                </c:pt>
                <c:pt idx="28">
                  <c:v>278</c:v>
                </c:pt>
                <c:pt idx="29">
                  <c:v>293</c:v>
                </c:pt>
              </c:numCache>
            </c:numRef>
          </c:yVal>
          <c:smooth val="0"/>
          <c:extLst>
            <c:ext xmlns:c16="http://schemas.microsoft.com/office/drawing/2014/chart" uri="{C3380CC4-5D6E-409C-BE32-E72D297353CC}">
              <c16:uniqueId val="{00000000-DA80-48A2-8A1E-1AD22B7EBDA4}"/>
            </c:ext>
          </c:extLst>
        </c:ser>
        <c:ser>
          <c:idx val="1"/>
          <c:order val="1"/>
          <c:tx>
            <c:v>10cm</c:v>
          </c:tx>
          <c:spPr>
            <a:ln w="28575">
              <a:noFill/>
            </a:ln>
          </c:spPr>
          <c:marker>
            <c:symbol val="circle"/>
            <c:size val="5"/>
          </c:marker>
          <c:xVal>
            <c:numRef>
              <c:f>'Transient Method-MG'!$Q$3:$Q$32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Method-MG'!$T$3:$T$32</c:f>
              <c:numCache>
                <c:formatCode>General</c:formatCode>
                <c:ptCount val="30"/>
                <c:pt idx="0">
                  <c:v>0</c:v>
                </c:pt>
                <c:pt idx="1">
                  <c:v>12</c:v>
                </c:pt>
                <c:pt idx="2">
                  <c:v>28</c:v>
                </c:pt>
                <c:pt idx="3">
                  <c:v>40</c:v>
                </c:pt>
                <c:pt idx="4">
                  <c:v>54</c:v>
                </c:pt>
                <c:pt idx="5">
                  <c:v>65</c:v>
                </c:pt>
                <c:pt idx="6">
                  <c:v>76</c:v>
                </c:pt>
                <c:pt idx="7">
                  <c:v>86</c:v>
                </c:pt>
                <c:pt idx="8">
                  <c:v>95</c:v>
                </c:pt>
                <c:pt idx="9">
                  <c:v>100</c:v>
                </c:pt>
                <c:pt idx="10">
                  <c:v>105</c:v>
                </c:pt>
                <c:pt idx="11">
                  <c:v>110</c:v>
                </c:pt>
                <c:pt idx="12">
                  <c:v>115</c:v>
                </c:pt>
                <c:pt idx="13">
                  <c:v>118</c:v>
                </c:pt>
                <c:pt idx="14">
                  <c:v>123</c:v>
                </c:pt>
                <c:pt idx="15">
                  <c:v>129</c:v>
                </c:pt>
                <c:pt idx="16">
                  <c:v>135</c:v>
                </c:pt>
                <c:pt idx="17">
                  <c:v>140</c:v>
                </c:pt>
                <c:pt idx="18">
                  <c:v>150</c:v>
                </c:pt>
                <c:pt idx="19">
                  <c:v>155</c:v>
                </c:pt>
                <c:pt idx="20">
                  <c:v>160</c:v>
                </c:pt>
                <c:pt idx="21">
                  <c:v>164</c:v>
                </c:pt>
                <c:pt idx="22">
                  <c:v>168</c:v>
                </c:pt>
                <c:pt idx="23">
                  <c:v>172</c:v>
                </c:pt>
                <c:pt idx="24">
                  <c:v>175</c:v>
                </c:pt>
                <c:pt idx="25">
                  <c:v>179</c:v>
                </c:pt>
                <c:pt idx="26">
                  <c:v>183</c:v>
                </c:pt>
                <c:pt idx="27">
                  <c:v>185</c:v>
                </c:pt>
                <c:pt idx="28">
                  <c:v>188</c:v>
                </c:pt>
                <c:pt idx="29">
                  <c:v>190</c:v>
                </c:pt>
              </c:numCache>
            </c:numRef>
          </c:yVal>
          <c:smooth val="0"/>
          <c:extLst>
            <c:ext xmlns:c16="http://schemas.microsoft.com/office/drawing/2014/chart" uri="{C3380CC4-5D6E-409C-BE32-E72D297353CC}">
              <c16:uniqueId val="{00000001-DA80-48A2-8A1E-1AD22B7EBDA4}"/>
            </c:ext>
          </c:extLst>
        </c:ser>
        <c:dLbls>
          <c:showLegendKey val="0"/>
          <c:showVal val="0"/>
          <c:showCatName val="0"/>
          <c:showSerName val="0"/>
          <c:showPercent val="0"/>
          <c:showBubbleSize val="0"/>
        </c:dLbls>
        <c:axId val="48226304"/>
        <c:axId val="48226880"/>
      </c:scatterChart>
      <c:valAx>
        <c:axId val="48226304"/>
        <c:scaling>
          <c:orientation val="minMax"/>
          <c:max val="30"/>
        </c:scaling>
        <c:delete val="0"/>
        <c:axPos val="b"/>
        <c:minorGridlines/>
        <c:title>
          <c:tx>
            <c:rich>
              <a:bodyPr/>
              <a:lstStyle/>
              <a:p>
                <a:pPr>
                  <a:defRPr/>
                </a:pPr>
                <a:r>
                  <a:rPr lang="en-US"/>
                  <a:t>Time (min)</a:t>
                </a:r>
              </a:p>
            </c:rich>
          </c:tx>
          <c:overlay val="0"/>
        </c:title>
        <c:numFmt formatCode="General" sourceLinked="1"/>
        <c:majorTickMark val="out"/>
        <c:minorTickMark val="none"/>
        <c:tickLblPos val="nextTo"/>
        <c:crossAx val="48226880"/>
        <c:crosses val="autoZero"/>
        <c:crossBetween val="midCat"/>
      </c:valAx>
      <c:valAx>
        <c:axId val="48226880"/>
        <c:scaling>
          <c:orientation val="minMax"/>
        </c:scaling>
        <c:delete val="0"/>
        <c:axPos val="l"/>
        <c:majorGridlines/>
        <c:minorGridlines/>
        <c:title>
          <c:tx>
            <c:rich>
              <a:bodyPr rot="-5400000" vert="horz"/>
              <a:lstStyle/>
              <a:p>
                <a:pPr>
                  <a:defRPr/>
                </a:pPr>
                <a:r>
                  <a:rPr lang="en-US"/>
                  <a:t>Infiltrometer (mm)</a:t>
                </a:r>
              </a:p>
            </c:rich>
          </c:tx>
          <c:overlay val="0"/>
        </c:title>
        <c:numFmt formatCode="General" sourceLinked="1"/>
        <c:majorTickMark val="out"/>
        <c:minorTickMark val="none"/>
        <c:tickLblPos val="nextTo"/>
        <c:crossAx val="48226304"/>
        <c:crosses val="autoZero"/>
        <c:crossBetween val="midCat"/>
      </c:valAx>
    </c:plotArea>
    <c:legend>
      <c:legendPos val="r"/>
      <c:overlay val="0"/>
    </c:legend>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68314980799"/>
          <c:y val="2.2420623373534003E-2"/>
          <c:w val="0.73249612003978704"/>
          <c:h val="0.88012896286847619"/>
        </c:manualLayout>
      </c:layout>
      <c:scatterChart>
        <c:scatterStyle val="lineMarker"/>
        <c:varyColors val="0"/>
        <c:ser>
          <c:idx val="0"/>
          <c:order val="0"/>
          <c:tx>
            <c:v>E-MG</c:v>
          </c:tx>
          <c:spPr>
            <a:ln w="28575">
              <a:noFill/>
            </a:ln>
          </c:spPr>
          <c:marker>
            <c:symbol val="square"/>
            <c:size val="7"/>
            <c:spPr>
              <a:solidFill>
                <a:schemeClr val="tx1"/>
              </a:solidFill>
              <a:ln>
                <a:solidFill>
                  <a:sysClr val="windowText" lastClr="000000"/>
                </a:solidFill>
              </a:ln>
            </c:spPr>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Method-MG'!$B$3:$B$32</c:f>
              <c:numCache>
                <c:formatCode>General</c:formatCode>
                <c:ptCount val="30"/>
                <c:pt idx="0">
                  <c:v>5</c:v>
                </c:pt>
                <c:pt idx="1">
                  <c:v>40</c:v>
                </c:pt>
                <c:pt idx="2">
                  <c:v>70</c:v>
                </c:pt>
                <c:pt idx="3">
                  <c:v>95</c:v>
                </c:pt>
                <c:pt idx="4">
                  <c:v>120</c:v>
                </c:pt>
                <c:pt idx="5">
                  <c:v>150</c:v>
                </c:pt>
                <c:pt idx="6">
                  <c:v>175</c:v>
                </c:pt>
                <c:pt idx="7">
                  <c:v>195</c:v>
                </c:pt>
                <c:pt idx="8">
                  <c:v>210</c:v>
                </c:pt>
                <c:pt idx="9">
                  <c:v>235</c:v>
                </c:pt>
                <c:pt idx="10">
                  <c:v>255</c:v>
                </c:pt>
                <c:pt idx="11">
                  <c:v>271</c:v>
                </c:pt>
                <c:pt idx="12">
                  <c:v>285</c:v>
                </c:pt>
                <c:pt idx="13">
                  <c:v>300</c:v>
                </c:pt>
                <c:pt idx="14">
                  <c:v>352</c:v>
                </c:pt>
                <c:pt idx="15">
                  <c:v>355</c:v>
                </c:pt>
                <c:pt idx="16">
                  <c:v>375</c:v>
                </c:pt>
                <c:pt idx="17">
                  <c:v>385</c:v>
                </c:pt>
                <c:pt idx="18">
                  <c:v>395</c:v>
                </c:pt>
                <c:pt idx="19">
                  <c:v>425</c:v>
                </c:pt>
                <c:pt idx="20">
                  <c:v>455</c:v>
                </c:pt>
                <c:pt idx="21">
                  <c:v>470</c:v>
                </c:pt>
                <c:pt idx="22">
                  <c:v>485</c:v>
                </c:pt>
                <c:pt idx="23">
                  <c:v>495</c:v>
                </c:pt>
                <c:pt idx="24">
                  <c:v>500</c:v>
                </c:pt>
                <c:pt idx="25">
                  <c:v>500</c:v>
                </c:pt>
                <c:pt idx="26">
                  <c:v>500</c:v>
                </c:pt>
                <c:pt idx="27">
                  <c:v>500</c:v>
                </c:pt>
                <c:pt idx="28">
                  <c:v>500</c:v>
                </c:pt>
                <c:pt idx="29">
                  <c:v>500</c:v>
                </c:pt>
              </c:numCache>
            </c:numRef>
          </c:yVal>
          <c:smooth val="0"/>
          <c:extLst>
            <c:ext xmlns:c16="http://schemas.microsoft.com/office/drawing/2014/chart" uri="{C3380CC4-5D6E-409C-BE32-E72D297353CC}">
              <c16:uniqueId val="{00000000-7366-4B47-A263-70C9792852F1}"/>
            </c:ext>
          </c:extLst>
        </c:ser>
        <c:ser>
          <c:idx val="1"/>
          <c:order val="1"/>
          <c:tx>
            <c:v>F-MG</c:v>
          </c:tx>
          <c:spPr>
            <a:ln w="28575">
              <a:noFill/>
            </a:ln>
          </c:spPr>
          <c:marker>
            <c:symbol val="diamond"/>
            <c:size val="7"/>
            <c:spPr>
              <a:solidFill>
                <a:sysClr val="windowText" lastClr="000000"/>
              </a:solidFill>
              <a:ln>
                <a:solidFill>
                  <a:sysClr val="windowText" lastClr="000000"/>
                </a:solidFill>
              </a:ln>
            </c:spPr>
          </c:marker>
          <c:xVal>
            <c:numRef>
              <c:f>'Transient Method-MG'!$I$3:$I$32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Method-MG'!$J$3:$J$32</c:f>
              <c:numCache>
                <c:formatCode>General</c:formatCode>
                <c:ptCount val="30"/>
                <c:pt idx="0">
                  <c:v>2</c:v>
                </c:pt>
                <c:pt idx="1">
                  <c:v>19</c:v>
                </c:pt>
                <c:pt idx="2">
                  <c:v>30</c:v>
                </c:pt>
                <c:pt idx="3">
                  <c:v>40</c:v>
                </c:pt>
                <c:pt idx="4">
                  <c:v>49</c:v>
                </c:pt>
                <c:pt idx="5">
                  <c:v>58</c:v>
                </c:pt>
                <c:pt idx="6">
                  <c:v>65</c:v>
                </c:pt>
                <c:pt idx="7">
                  <c:v>74</c:v>
                </c:pt>
                <c:pt idx="8">
                  <c:v>80</c:v>
                </c:pt>
                <c:pt idx="9">
                  <c:v>86</c:v>
                </c:pt>
                <c:pt idx="10">
                  <c:v>92</c:v>
                </c:pt>
                <c:pt idx="11">
                  <c:v>100</c:v>
                </c:pt>
                <c:pt idx="12">
                  <c:v>108</c:v>
                </c:pt>
                <c:pt idx="13">
                  <c:v>115</c:v>
                </c:pt>
                <c:pt idx="14">
                  <c:v>122</c:v>
                </c:pt>
                <c:pt idx="15">
                  <c:v>135</c:v>
                </c:pt>
                <c:pt idx="16">
                  <c:v>140</c:v>
                </c:pt>
                <c:pt idx="17">
                  <c:v>145</c:v>
                </c:pt>
                <c:pt idx="18">
                  <c:v>150</c:v>
                </c:pt>
                <c:pt idx="19">
                  <c:v>155</c:v>
                </c:pt>
                <c:pt idx="20">
                  <c:v>160</c:v>
                </c:pt>
                <c:pt idx="21">
                  <c:v>165</c:v>
                </c:pt>
                <c:pt idx="22">
                  <c:v>170</c:v>
                </c:pt>
                <c:pt idx="23">
                  <c:v>175</c:v>
                </c:pt>
                <c:pt idx="24">
                  <c:v>178</c:v>
                </c:pt>
                <c:pt idx="25">
                  <c:v>182</c:v>
                </c:pt>
                <c:pt idx="26">
                  <c:v>184</c:v>
                </c:pt>
                <c:pt idx="27">
                  <c:v>185</c:v>
                </c:pt>
                <c:pt idx="28">
                  <c:v>188</c:v>
                </c:pt>
                <c:pt idx="29">
                  <c:v>190</c:v>
                </c:pt>
              </c:numCache>
            </c:numRef>
          </c:yVal>
          <c:smooth val="0"/>
          <c:extLst>
            <c:ext xmlns:c16="http://schemas.microsoft.com/office/drawing/2014/chart" uri="{C3380CC4-5D6E-409C-BE32-E72D297353CC}">
              <c16:uniqueId val="{00000001-7366-4B47-A263-70C9792852F1}"/>
            </c:ext>
          </c:extLst>
        </c:ser>
        <c:ser>
          <c:idx val="2"/>
          <c:order val="2"/>
          <c:tx>
            <c:v>G-MG</c:v>
          </c:tx>
          <c:spPr>
            <a:ln w="28575">
              <a:noFill/>
            </a:ln>
          </c:spPr>
          <c:marker>
            <c:symbol val="circle"/>
            <c:size val="7"/>
            <c:spPr>
              <a:solidFill>
                <a:sysClr val="windowText" lastClr="000000"/>
              </a:solidFill>
              <a:ln>
                <a:solidFill>
                  <a:sysClr val="windowText" lastClr="000000"/>
                </a:solidFill>
              </a:ln>
            </c:spPr>
          </c:marker>
          <c:xVal>
            <c:numRef>
              <c:f>'Transient Method-MG'!$Q$3:$Q$32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Method-MG'!$R$3:$R$32</c:f>
              <c:numCache>
                <c:formatCode>General</c:formatCode>
                <c:ptCount val="30"/>
                <c:pt idx="0">
                  <c:v>2</c:v>
                </c:pt>
                <c:pt idx="1">
                  <c:v>22</c:v>
                </c:pt>
                <c:pt idx="2">
                  <c:v>30</c:v>
                </c:pt>
                <c:pt idx="3">
                  <c:v>40</c:v>
                </c:pt>
                <c:pt idx="4">
                  <c:v>55</c:v>
                </c:pt>
                <c:pt idx="5">
                  <c:v>65</c:v>
                </c:pt>
                <c:pt idx="6">
                  <c:v>77</c:v>
                </c:pt>
                <c:pt idx="7">
                  <c:v>90</c:v>
                </c:pt>
                <c:pt idx="8">
                  <c:v>100</c:v>
                </c:pt>
                <c:pt idx="9">
                  <c:v>110</c:v>
                </c:pt>
                <c:pt idx="10">
                  <c:v>120</c:v>
                </c:pt>
                <c:pt idx="11">
                  <c:v>130</c:v>
                </c:pt>
                <c:pt idx="12">
                  <c:v>137</c:v>
                </c:pt>
                <c:pt idx="13">
                  <c:v>147</c:v>
                </c:pt>
                <c:pt idx="14">
                  <c:v>157</c:v>
                </c:pt>
                <c:pt idx="15">
                  <c:v>167</c:v>
                </c:pt>
                <c:pt idx="16">
                  <c:v>180</c:v>
                </c:pt>
                <c:pt idx="17">
                  <c:v>190</c:v>
                </c:pt>
                <c:pt idx="18">
                  <c:v>200</c:v>
                </c:pt>
                <c:pt idx="19">
                  <c:v>210</c:v>
                </c:pt>
                <c:pt idx="20">
                  <c:v>220</c:v>
                </c:pt>
                <c:pt idx="21">
                  <c:v>230</c:v>
                </c:pt>
                <c:pt idx="22">
                  <c:v>240</c:v>
                </c:pt>
                <c:pt idx="23">
                  <c:v>254</c:v>
                </c:pt>
                <c:pt idx="24">
                  <c:v>259</c:v>
                </c:pt>
                <c:pt idx="25">
                  <c:v>263</c:v>
                </c:pt>
                <c:pt idx="26">
                  <c:v>268</c:v>
                </c:pt>
                <c:pt idx="27">
                  <c:v>273</c:v>
                </c:pt>
                <c:pt idx="28">
                  <c:v>278</c:v>
                </c:pt>
                <c:pt idx="29">
                  <c:v>293</c:v>
                </c:pt>
              </c:numCache>
            </c:numRef>
          </c:yVal>
          <c:smooth val="0"/>
          <c:extLst>
            <c:ext xmlns:c16="http://schemas.microsoft.com/office/drawing/2014/chart" uri="{C3380CC4-5D6E-409C-BE32-E72D297353CC}">
              <c16:uniqueId val="{00000002-7366-4B47-A263-70C9792852F1}"/>
            </c:ext>
          </c:extLst>
        </c:ser>
        <c:ser>
          <c:idx val="3"/>
          <c:order val="3"/>
          <c:tx>
            <c:v>H-MG</c:v>
          </c:tx>
          <c:spPr>
            <a:ln w="28575">
              <a:noFill/>
            </a:ln>
          </c:spPr>
          <c:marker>
            <c:symbol val="diamond"/>
            <c:size val="7"/>
            <c:spPr>
              <a:noFill/>
              <a:ln>
                <a:solidFill>
                  <a:schemeClr val="tx1"/>
                </a:solidFill>
              </a:ln>
            </c:spPr>
          </c:marker>
          <c:xVal>
            <c:numRef>
              <c:f>'Transient Method-MG'!$A$49:$A$60</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'Transient Method-MG'!$B$49:$B$60</c:f>
              <c:numCache>
                <c:formatCode>General</c:formatCode>
                <c:ptCount val="12"/>
                <c:pt idx="0">
                  <c:v>5</c:v>
                </c:pt>
                <c:pt idx="1">
                  <c:v>45</c:v>
                </c:pt>
                <c:pt idx="2">
                  <c:v>75</c:v>
                </c:pt>
                <c:pt idx="3">
                  <c:v>95</c:v>
                </c:pt>
                <c:pt idx="4">
                  <c:v>125</c:v>
                </c:pt>
                <c:pt idx="5">
                  <c:v>155</c:v>
                </c:pt>
                <c:pt idx="6">
                  <c:v>180</c:v>
                </c:pt>
                <c:pt idx="7">
                  <c:v>200</c:v>
                </c:pt>
                <c:pt idx="8">
                  <c:v>220</c:v>
                </c:pt>
                <c:pt idx="9">
                  <c:v>245</c:v>
                </c:pt>
                <c:pt idx="10">
                  <c:v>255</c:v>
                </c:pt>
                <c:pt idx="11">
                  <c:v>285</c:v>
                </c:pt>
              </c:numCache>
            </c:numRef>
          </c:yVal>
          <c:smooth val="0"/>
          <c:extLst>
            <c:ext xmlns:c16="http://schemas.microsoft.com/office/drawing/2014/chart" uri="{C3380CC4-5D6E-409C-BE32-E72D297353CC}">
              <c16:uniqueId val="{00000003-7366-4B47-A263-70C9792852F1}"/>
            </c:ext>
          </c:extLst>
        </c:ser>
        <c:ser>
          <c:idx val="4"/>
          <c:order val="4"/>
          <c:tx>
            <c:v>I-MG</c:v>
          </c:tx>
          <c:spPr>
            <a:ln w="28575">
              <a:noFill/>
            </a:ln>
          </c:spPr>
          <c:marker>
            <c:symbol val="star"/>
            <c:size val="7"/>
            <c:spPr>
              <a:noFill/>
              <a:ln>
                <a:solidFill>
                  <a:sysClr val="windowText" lastClr="000000"/>
                </a:solidFill>
              </a:ln>
            </c:spPr>
          </c:marker>
          <c:xVal>
            <c:numRef>
              <c:f>'Transient Method-MG'!$I$49:$I$78</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Method-MG'!$J$49:$J$78</c:f>
              <c:numCache>
                <c:formatCode>0</c:formatCode>
                <c:ptCount val="30"/>
                <c:pt idx="0">
                  <c:v>0</c:v>
                </c:pt>
                <c:pt idx="1">
                  <c:v>20</c:v>
                </c:pt>
                <c:pt idx="2">
                  <c:v>40</c:v>
                </c:pt>
                <c:pt idx="3">
                  <c:v>50</c:v>
                </c:pt>
                <c:pt idx="4">
                  <c:v>60</c:v>
                </c:pt>
                <c:pt idx="5">
                  <c:v>70</c:v>
                </c:pt>
                <c:pt idx="6">
                  <c:v>80</c:v>
                </c:pt>
                <c:pt idx="7">
                  <c:v>90</c:v>
                </c:pt>
                <c:pt idx="8">
                  <c:v>110</c:v>
                </c:pt>
                <c:pt idx="9">
                  <c:v>120</c:v>
                </c:pt>
                <c:pt idx="10">
                  <c:v>130</c:v>
                </c:pt>
                <c:pt idx="11">
                  <c:v>140</c:v>
                </c:pt>
                <c:pt idx="12">
                  <c:v>150</c:v>
                </c:pt>
                <c:pt idx="13">
                  <c:v>160</c:v>
                </c:pt>
                <c:pt idx="14">
                  <c:v>170</c:v>
                </c:pt>
                <c:pt idx="15">
                  <c:v>180</c:v>
                </c:pt>
                <c:pt idx="16">
                  <c:v>190</c:v>
                </c:pt>
                <c:pt idx="17">
                  <c:v>200</c:v>
                </c:pt>
                <c:pt idx="18">
                  <c:v>210</c:v>
                </c:pt>
                <c:pt idx="19">
                  <c:v>215</c:v>
                </c:pt>
                <c:pt idx="20" formatCode="General">
                  <c:v>223</c:v>
                </c:pt>
                <c:pt idx="21" formatCode="General">
                  <c:v>229</c:v>
                </c:pt>
                <c:pt idx="22" formatCode="General">
                  <c:v>235</c:v>
                </c:pt>
                <c:pt idx="23" formatCode="General">
                  <c:v>239</c:v>
                </c:pt>
                <c:pt idx="24" formatCode="General">
                  <c:v>245</c:v>
                </c:pt>
                <c:pt idx="25" formatCode="General">
                  <c:v>248</c:v>
                </c:pt>
                <c:pt idx="26" formatCode="General">
                  <c:v>253</c:v>
                </c:pt>
                <c:pt idx="27" formatCode="General">
                  <c:v>257</c:v>
                </c:pt>
                <c:pt idx="28" formatCode="General">
                  <c:v>261</c:v>
                </c:pt>
                <c:pt idx="29" formatCode="General">
                  <c:v>265</c:v>
                </c:pt>
              </c:numCache>
            </c:numRef>
          </c:yVal>
          <c:smooth val="0"/>
          <c:extLst>
            <c:ext xmlns:c16="http://schemas.microsoft.com/office/drawing/2014/chart" uri="{C3380CC4-5D6E-409C-BE32-E72D297353CC}">
              <c16:uniqueId val="{00000004-7366-4B47-A263-70C9792852F1}"/>
            </c:ext>
          </c:extLst>
        </c:ser>
        <c:ser>
          <c:idx val="5"/>
          <c:order val="5"/>
          <c:tx>
            <c:v>K-MG</c:v>
          </c:tx>
          <c:spPr>
            <a:ln w="28575">
              <a:noFill/>
            </a:ln>
          </c:spPr>
          <c:marker>
            <c:symbol val="circle"/>
            <c:size val="7"/>
            <c:spPr>
              <a:noFill/>
              <a:ln>
                <a:solidFill>
                  <a:sysClr val="windowText" lastClr="000000"/>
                </a:solidFill>
              </a:ln>
            </c:spPr>
          </c:marker>
          <c:xVal>
            <c:numRef>
              <c:f>'Missed Grouse Site-Nov'!$A$3:$A$33</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'Missed Grouse Site-Nov'!$C$3:$C$33</c:f>
              <c:numCache>
                <c:formatCode>General</c:formatCode>
                <c:ptCount val="31"/>
                <c:pt idx="0">
                  <c:v>0</c:v>
                </c:pt>
                <c:pt idx="1">
                  <c:v>35</c:v>
                </c:pt>
                <c:pt idx="2">
                  <c:v>50</c:v>
                </c:pt>
                <c:pt idx="3">
                  <c:v>66</c:v>
                </c:pt>
                <c:pt idx="4">
                  <c:v>80</c:v>
                </c:pt>
                <c:pt idx="5">
                  <c:v>95</c:v>
                </c:pt>
                <c:pt idx="6">
                  <c:v>110</c:v>
                </c:pt>
                <c:pt idx="7">
                  <c:v>125</c:v>
                </c:pt>
                <c:pt idx="8">
                  <c:v>139</c:v>
                </c:pt>
                <c:pt idx="9">
                  <c:v>150</c:v>
                </c:pt>
                <c:pt idx="10">
                  <c:v>157</c:v>
                </c:pt>
                <c:pt idx="11">
                  <c:v>168</c:v>
                </c:pt>
                <c:pt idx="12">
                  <c:v>179</c:v>
                </c:pt>
                <c:pt idx="13">
                  <c:v>191</c:v>
                </c:pt>
                <c:pt idx="14">
                  <c:v>202</c:v>
                </c:pt>
                <c:pt idx="15">
                  <c:v>213</c:v>
                </c:pt>
                <c:pt idx="16">
                  <c:v>223</c:v>
                </c:pt>
                <c:pt idx="17">
                  <c:v>233</c:v>
                </c:pt>
                <c:pt idx="18">
                  <c:v>243</c:v>
                </c:pt>
                <c:pt idx="19">
                  <c:v>253</c:v>
                </c:pt>
                <c:pt idx="20">
                  <c:v>264</c:v>
                </c:pt>
                <c:pt idx="21">
                  <c:v>275</c:v>
                </c:pt>
                <c:pt idx="22">
                  <c:v>290</c:v>
                </c:pt>
                <c:pt idx="23">
                  <c:v>298</c:v>
                </c:pt>
                <c:pt idx="24">
                  <c:v>306</c:v>
                </c:pt>
                <c:pt idx="25">
                  <c:v>315</c:v>
                </c:pt>
                <c:pt idx="26">
                  <c:v>324</c:v>
                </c:pt>
                <c:pt idx="27">
                  <c:v>333</c:v>
                </c:pt>
                <c:pt idx="28">
                  <c:v>341</c:v>
                </c:pt>
                <c:pt idx="29">
                  <c:v>350</c:v>
                </c:pt>
                <c:pt idx="30">
                  <c:v>359</c:v>
                </c:pt>
              </c:numCache>
            </c:numRef>
          </c:yVal>
          <c:smooth val="0"/>
          <c:extLst>
            <c:ext xmlns:c16="http://schemas.microsoft.com/office/drawing/2014/chart" uri="{C3380CC4-5D6E-409C-BE32-E72D297353CC}">
              <c16:uniqueId val="{00000005-7366-4B47-A263-70C9792852F1}"/>
            </c:ext>
          </c:extLst>
        </c:ser>
        <c:ser>
          <c:idx val="7"/>
          <c:order val="6"/>
          <c:tx>
            <c:v>I-SH</c:v>
          </c:tx>
          <c:spPr>
            <a:ln w="28575">
              <a:solidFill>
                <a:schemeClr val="accent6">
                  <a:lumMod val="75000"/>
                </a:schemeClr>
              </a:solidFill>
              <a:prstDash val="dash"/>
            </a:ln>
          </c:spPr>
          <c:marker>
            <c:symbol val="none"/>
          </c:marker>
          <c:xVal>
            <c:numRef>
              <c:f>'Transtient Method-SH'!$A$3:$A$32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'Transtient Method-SH'!$B$3:$B$32</c:f>
              <c:numCache>
                <c:formatCode>General</c:formatCode>
                <c:ptCount val="30"/>
                <c:pt idx="0">
                  <c:v>2</c:v>
                </c:pt>
                <c:pt idx="1">
                  <c:v>32</c:v>
                </c:pt>
                <c:pt idx="2">
                  <c:v>52</c:v>
                </c:pt>
                <c:pt idx="3">
                  <c:v>68</c:v>
                </c:pt>
                <c:pt idx="4">
                  <c:v>82</c:v>
                </c:pt>
                <c:pt idx="5">
                  <c:v>95</c:v>
                </c:pt>
                <c:pt idx="6">
                  <c:v>107</c:v>
                </c:pt>
                <c:pt idx="7">
                  <c:v>123</c:v>
                </c:pt>
                <c:pt idx="8">
                  <c:v>150</c:v>
                </c:pt>
                <c:pt idx="9">
                  <c:v>162</c:v>
                </c:pt>
                <c:pt idx="10">
                  <c:v>172</c:v>
                </c:pt>
                <c:pt idx="11">
                  <c:v>182</c:v>
                </c:pt>
                <c:pt idx="12">
                  <c:v>192</c:v>
                </c:pt>
                <c:pt idx="13">
                  <c:v>202</c:v>
                </c:pt>
                <c:pt idx="14">
                  <c:v>212</c:v>
                </c:pt>
                <c:pt idx="15">
                  <c:v>222</c:v>
                </c:pt>
                <c:pt idx="16">
                  <c:v>232</c:v>
                </c:pt>
                <c:pt idx="17">
                  <c:v>243</c:v>
                </c:pt>
                <c:pt idx="18">
                  <c:v>253</c:v>
                </c:pt>
                <c:pt idx="19">
                  <c:v>263</c:v>
                </c:pt>
                <c:pt idx="20">
                  <c:v>271</c:v>
                </c:pt>
                <c:pt idx="21">
                  <c:v>281</c:v>
                </c:pt>
                <c:pt idx="22">
                  <c:v>289</c:v>
                </c:pt>
                <c:pt idx="23">
                  <c:v>296</c:v>
                </c:pt>
                <c:pt idx="24">
                  <c:v>306</c:v>
                </c:pt>
                <c:pt idx="25">
                  <c:v>316</c:v>
                </c:pt>
                <c:pt idx="26">
                  <c:v>326</c:v>
                </c:pt>
                <c:pt idx="27">
                  <c:v>336</c:v>
                </c:pt>
                <c:pt idx="28">
                  <c:v>346</c:v>
                </c:pt>
                <c:pt idx="29">
                  <c:v>356</c:v>
                </c:pt>
              </c:numCache>
            </c:numRef>
          </c:yVal>
          <c:smooth val="0"/>
          <c:extLst>
            <c:ext xmlns:c16="http://schemas.microsoft.com/office/drawing/2014/chart" uri="{C3380CC4-5D6E-409C-BE32-E72D297353CC}">
              <c16:uniqueId val="{00000006-7366-4B47-A263-70C9792852F1}"/>
            </c:ext>
          </c:extLst>
        </c:ser>
        <c:ser>
          <c:idx val="8"/>
          <c:order val="7"/>
          <c:tx>
            <c:v>J-SH</c:v>
          </c:tx>
          <c:spPr>
            <a:ln w="28575">
              <a:solidFill>
                <a:schemeClr val="accent6">
                  <a:lumMod val="75000"/>
                </a:schemeClr>
              </a:solidFill>
              <a:prstDash val="lgDashDot"/>
            </a:ln>
          </c:spPr>
          <c:marker>
            <c:symbol val="none"/>
          </c:marker>
          <c:dPt>
            <c:idx val="12"/>
            <c:marker>
              <c:symbol val="star"/>
              <c:size val="5"/>
              <c:spPr>
                <a:ln>
                  <a:solidFill>
                    <a:sysClr val="windowText" lastClr="000000"/>
                  </a:solidFill>
                </a:ln>
              </c:spPr>
            </c:marker>
            <c:bubble3D val="0"/>
            <c:extLst>
              <c:ext xmlns:c16="http://schemas.microsoft.com/office/drawing/2014/chart" uri="{C3380CC4-5D6E-409C-BE32-E72D297353CC}">
                <c16:uniqueId val="{00000007-7366-4B47-A263-70C9792852F1}"/>
              </c:ext>
            </c:extLst>
          </c:dPt>
          <c:xVal>
            <c:numRef>
              <c:f>'Transtient Method-SH'!$I$3:$I$32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'Transtient Method-SH'!$J$3:$J$32</c:f>
              <c:numCache>
                <c:formatCode>General</c:formatCode>
                <c:ptCount val="30"/>
                <c:pt idx="0">
                  <c:v>5</c:v>
                </c:pt>
                <c:pt idx="1">
                  <c:v>28</c:v>
                </c:pt>
                <c:pt idx="2">
                  <c:v>44</c:v>
                </c:pt>
                <c:pt idx="3">
                  <c:v>57</c:v>
                </c:pt>
                <c:pt idx="4">
                  <c:v>68</c:v>
                </c:pt>
                <c:pt idx="5">
                  <c:v>79</c:v>
                </c:pt>
                <c:pt idx="6">
                  <c:v>90</c:v>
                </c:pt>
                <c:pt idx="7">
                  <c:v>101</c:v>
                </c:pt>
                <c:pt idx="8">
                  <c:v>112</c:v>
                </c:pt>
                <c:pt idx="9">
                  <c:v>122</c:v>
                </c:pt>
                <c:pt idx="10">
                  <c:v>133</c:v>
                </c:pt>
                <c:pt idx="11">
                  <c:v>143</c:v>
                </c:pt>
                <c:pt idx="12">
                  <c:v>152</c:v>
                </c:pt>
                <c:pt idx="13">
                  <c:v>161</c:v>
                </c:pt>
                <c:pt idx="14">
                  <c:v>170</c:v>
                </c:pt>
                <c:pt idx="15">
                  <c:v>180</c:v>
                </c:pt>
                <c:pt idx="16">
                  <c:v>190</c:v>
                </c:pt>
                <c:pt idx="17">
                  <c:v>200</c:v>
                </c:pt>
                <c:pt idx="18">
                  <c:v>207</c:v>
                </c:pt>
                <c:pt idx="19">
                  <c:v>215</c:v>
                </c:pt>
                <c:pt idx="20">
                  <c:v>223</c:v>
                </c:pt>
                <c:pt idx="21">
                  <c:v>231</c:v>
                </c:pt>
                <c:pt idx="22">
                  <c:v>239</c:v>
                </c:pt>
                <c:pt idx="23">
                  <c:v>246</c:v>
                </c:pt>
                <c:pt idx="24">
                  <c:v>253</c:v>
                </c:pt>
                <c:pt idx="25">
                  <c:v>257</c:v>
                </c:pt>
                <c:pt idx="26">
                  <c:v>263</c:v>
                </c:pt>
                <c:pt idx="27">
                  <c:v>269</c:v>
                </c:pt>
                <c:pt idx="28">
                  <c:v>275</c:v>
                </c:pt>
                <c:pt idx="29">
                  <c:v>281</c:v>
                </c:pt>
              </c:numCache>
            </c:numRef>
          </c:yVal>
          <c:smooth val="0"/>
          <c:extLst>
            <c:ext xmlns:c16="http://schemas.microsoft.com/office/drawing/2014/chart" uri="{C3380CC4-5D6E-409C-BE32-E72D297353CC}">
              <c16:uniqueId val="{00000008-7366-4B47-A263-70C9792852F1}"/>
            </c:ext>
          </c:extLst>
        </c:ser>
        <c:dLbls>
          <c:showLegendKey val="0"/>
          <c:showVal val="0"/>
          <c:showCatName val="0"/>
          <c:showSerName val="0"/>
          <c:showPercent val="0"/>
          <c:showBubbleSize val="0"/>
        </c:dLbls>
        <c:axId val="48229184"/>
        <c:axId val="48229760"/>
      </c:scatterChart>
      <c:valAx>
        <c:axId val="48229184"/>
        <c:scaling>
          <c:orientation val="minMax"/>
          <c:max val="30"/>
        </c:scaling>
        <c:delete val="0"/>
        <c:axPos val="b"/>
        <c:majorGridlines/>
        <c:title>
          <c:tx>
            <c:rich>
              <a:bodyPr/>
              <a:lstStyle/>
              <a:p>
                <a:pPr>
                  <a:defRPr/>
                </a:pPr>
                <a:r>
                  <a:rPr lang="en-US"/>
                  <a:t>Time (min)</a:t>
                </a:r>
              </a:p>
            </c:rich>
          </c:tx>
          <c:overlay val="0"/>
        </c:title>
        <c:numFmt formatCode="General" sourceLinked="1"/>
        <c:majorTickMark val="out"/>
        <c:minorTickMark val="none"/>
        <c:tickLblPos val="nextTo"/>
        <c:crossAx val="48229760"/>
        <c:crosses val="autoZero"/>
        <c:crossBetween val="midCat"/>
      </c:valAx>
      <c:valAx>
        <c:axId val="48229760"/>
        <c:scaling>
          <c:orientation val="minMax"/>
        </c:scaling>
        <c:delete val="0"/>
        <c:axPos val="l"/>
        <c:majorGridlines/>
        <c:title>
          <c:tx>
            <c:rich>
              <a:bodyPr rot="-5400000" vert="horz"/>
              <a:lstStyle/>
              <a:p>
                <a:pPr>
                  <a:defRPr/>
                </a:pPr>
                <a:r>
                  <a:rPr lang="en-US"/>
                  <a:t>Infiltration (mm)</a:t>
                </a:r>
              </a:p>
            </c:rich>
          </c:tx>
          <c:overlay val="0"/>
        </c:title>
        <c:numFmt formatCode="General" sourceLinked="1"/>
        <c:majorTickMark val="out"/>
        <c:minorTickMark val="none"/>
        <c:tickLblPos val="nextTo"/>
        <c:crossAx val="48229184"/>
        <c:crosses val="autoZero"/>
        <c:crossBetween val="midCat"/>
      </c:valAx>
    </c:plotArea>
    <c:legend>
      <c:legendPos val="r"/>
      <c:overlay val="0"/>
    </c:legend>
    <c:plotVisOnly val="1"/>
    <c:dispBlanksAs val="gap"/>
    <c:showDLblsOverMax val="0"/>
  </c:chart>
  <c:spPr>
    <a:ln>
      <a:noFill/>
    </a:ln>
  </c:spPr>
  <c:txPr>
    <a:bodyPr/>
    <a:lstStyle/>
    <a:p>
      <a:pPr>
        <a:defRPr sz="1600"/>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tx>
            <c:v>E-MG</c:v>
          </c:tx>
          <c:spPr>
            <a:ln w="28575">
              <a:noFill/>
            </a:ln>
          </c:spPr>
          <c:marker>
            <c:symbol val="square"/>
            <c:size val="7"/>
            <c:spPr>
              <a:solidFill>
                <a:schemeClr val="tx1"/>
              </a:solidFill>
              <a:ln>
                <a:noFill/>
              </a:ln>
            </c:spPr>
          </c:marker>
          <c:xVal>
            <c:numRef>
              <c:f>'[1]MG Site-Transient method'!$A$3:$A$32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'[1]MG Site-Transient method'!$D$3:$D$32</c:f>
              <c:numCache>
                <c:formatCode>General</c:formatCode>
                <c:ptCount val="30"/>
                <c:pt idx="0">
                  <c:v>20</c:v>
                </c:pt>
                <c:pt idx="1">
                  <c:v>40</c:v>
                </c:pt>
                <c:pt idx="2">
                  <c:v>50</c:v>
                </c:pt>
                <c:pt idx="3">
                  <c:v>55</c:v>
                </c:pt>
                <c:pt idx="4">
                  <c:v>60</c:v>
                </c:pt>
                <c:pt idx="5">
                  <c:v>63</c:v>
                </c:pt>
                <c:pt idx="6">
                  <c:v>65</c:v>
                </c:pt>
                <c:pt idx="7">
                  <c:v>70</c:v>
                </c:pt>
                <c:pt idx="8">
                  <c:v>70</c:v>
                </c:pt>
                <c:pt idx="9">
                  <c:v>75</c:v>
                </c:pt>
                <c:pt idx="10">
                  <c:v>75</c:v>
                </c:pt>
                <c:pt idx="11">
                  <c:v>78</c:v>
                </c:pt>
                <c:pt idx="12">
                  <c:v>80</c:v>
                </c:pt>
                <c:pt idx="13">
                  <c:v>83</c:v>
                </c:pt>
                <c:pt idx="14">
                  <c:v>85</c:v>
                </c:pt>
                <c:pt idx="15">
                  <c:v>85</c:v>
                </c:pt>
                <c:pt idx="16">
                  <c:v>88</c:v>
                </c:pt>
                <c:pt idx="17">
                  <c:v>90</c:v>
                </c:pt>
                <c:pt idx="18">
                  <c:v>94</c:v>
                </c:pt>
                <c:pt idx="19">
                  <c:v>97</c:v>
                </c:pt>
                <c:pt idx="20">
                  <c:v>98</c:v>
                </c:pt>
                <c:pt idx="21">
                  <c:v>98</c:v>
                </c:pt>
                <c:pt idx="22">
                  <c:v>100</c:v>
                </c:pt>
                <c:pt idx="23">
                  <c:v>101</c:v>
                </c:pt>
                <c:pt idx="24">
                  <c:v>102</c:v>
                </c:pt>
                <c:pt idx="25">
                  <c:v>103</c:v>
                </c:pt>
                <c:pt idx="26">
                  <c:v>104</c:v>
                </c:pt>
                <c:pt idx="27">
                  <c:v>104</c:v>
                </c:pt>
                <c:pt idx="28">
                  <c:v>104</c:v>
                </c:pt>
                <c:pt idx="29">
                  <c:v>104</c:v>
                </c:pt>
              </c:numCache>
            </c:numRef>
          </c:yVal>
          <c:smooth val="0"/>
          <c:extLst>
            <c:ext xmlns:c16="http://schemas.microsoft.com/office/drawing/2014/chart" uri="{C3380CC4-5D6E-409C-BE32-E72D297353CC}">
              <c16:uniqueId val="{00000000-65C8-4DC9-9E8C-3E23FAE1D447}"/>
            </c:ext>
          </c:extLst>
        </c:ser>
        <c:ser>
          <c:idx val="0"/>
          <c:order val="1"/>
          <c:tx>
            <c:v>E-MG 20 cm</c:v>
          </c:tx>
          <c:spPr>
            <a:ln w="28575">
              <a:noFill/>
            </a:ln>
          </c:spPr>
          <c:marker>
            <c:symbol val="square"/>
            <c:size val="7"/>
            <c:spPr>
              <a:noFill/>
              <a:ln>
                <a:solidFill>
                  <a:sysClr val="windowText" lastClr="000000"/>
                </a:solidFill>
              </a:ln>
            </c:spPr>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Method-MG'!$E$3:$E$32</c:f>
              <c:numCache>
                <c:formatCode>General</c:formatCode>
                <c:ptCount val="30"/>
                <c:pt idx="0">
                  <c:v>2</c:v>
                </c:pt>
                <c:pt idx="1">
                  <c:v>10</c:v>
                </c:pt>
                <c:pt idx="2">
                  <c:v>15</c:v>
                </c:pt>
                <c:pt idx="3">
                  <c:v>17</c:v>
                </c:pt>
                <c:pt idx="4">
                  <c:v>21</c:v>
                </c:pt>
                <c:pt idx="5">
                  <c:v>25</c:v>
                </c:pt>
                <c:pt idx="6">
                  <c:v>37</c:v>
                </c:pt>
                <c:pt idx="7">
                  <c:v>30</c:v>
                </c:pt>
                <c:pt idx="8">
                  <c:v>35</c:v>
                </c:pt>
                <c:pt idx="9">
                  <c:v>40</c:v>
                </c:pt>
                <c:pt idx="10">
                  <c:v>42</c:v>
                </c:pt>
                <c:pt idx="11">
                  <c:v>45</c:v>
                </c:pt>
                <c:pt idx="12">
                  <c:v>48</c:v>
                </c:pt>
                <c:pt idx="13">
                  <c:v>50</c:v>
                </c:pt>
                <c:pt idx="14">
                  <c:v>54</c:v>
                </c:pt>
                <c:pt idx="15">
                  <c:v>58</c:v>
                </c:pt>
                <c:pt idx="16">
                  <c:v>60</c:v>
                </c:pt>
                <c:pt idx="17">
                  <c:v>62</c:v>
                </c:pt>
                <c:pt idx="18">
                  <c:v>64</c:v>
                </c:pt>
                <c:pt idx="19">
                  <c:v>65</c:v>
                </c:pt>
                <c:pt idx="20">
                  <c:v>66</c:v>
                </c:pt>
                <c:pt idx="21">
                  <c:v>68</c:v>
                </c:pt>
                <c:pt idx="22">
                  <c:v>68</c:v>
                </c:pt>
                <c:pt idx="23">
                  <c:v>71</c:v>
                </c:pt>
                <c:pt idx="24">
                  <c:v>75</c:v>
                </c:pt>
                <c:pt idx="25">
                  <c:v>76</c:v>
                </c:pt>
                <c:pt idx="26">
                  <c:v>76</c:v>
                </c:pt>
                <c:pt idx="27">
                  <c:v>78</c:v>
                </c:pt>
                <c:pt idx="28">
                  <c:v>80</c:v>
                </c:pt>
                <c:pt idx="29">
                  <c:v>82</c:v>
                </c:pt>
              </c:numCache>
            </c:numRef>
          </c:yVal>
          <c:smooth val="0"/>
          <c:extLst>
            <c:ext xmlns:c16="http://schemas.microsoft.com/office/drawing/2014/chart" uri="{C3380CC4-5D6E-409C-BE32-E72D297353CC}">
              <c16:uniqueId val="{00000001-65C8-4DC9-9E8C-3E23FAE1D447}"/>
            </c:ext>
          </c:extLst>
        </c:ser>
        <c:ser>
          <c:idx val="4"/>
          <c:order val="2"/>
          <c:tx>
            <c:v>F-MG</c:v>
          </c:tx>
          <c:spPr>
            <a:ln w="28575">
              <a:noFill/>
            </a:ln>
          </c:spPr>
          <c:marker>
            <c:symbol val="diamond"/>
            <c:size val="7"/>
            <c:spPr>
              <a:solidFill>
                <a:sysClr val="windowText" lastClr="000000"/>
              </a:solidFill>
              <a:ln>
                <a:solidFill>
                  <a:schemeClr val="tx1"/>
                </a:solidFill>
              </a:ln>
            </c:spPr>
          </c:marker>
          <c:xVal>
            <c:numRef>
              <c:f>'[1]MG Site-Transient method'!$I$3:$I$32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'[1]MG Site-Transient method'!$L$3:$L$32</c:f>
              <c:numCache>
                <c:formatCode>General</c:formatCode>
                <c:ptCount val="30"/>
                <c:pt idx="0">
                  <c:v>20</c:v>
                </c:pt>
                <c:pt idx="1">
                  <c:v>45</c:v>
                </c:pt>
                <c:pt idx="2">
                  <c:v>55</c:v>
                </c:pt>
                <c:pt idx="3">
                  <c:v>65</c:v>
                </c:pt>
                <c:pt idx="4">
                  <c:v>75</c:v>
                </c:pt>
                <c:pt idx="5">
                  <c:v>85</c:v>
                </c:pt>
                <c:pt idx="6">
                  <c:v>95</c:v>
                </c:pt>
                <c:pt idx="7">
                  <c:v>105</c:v>
                </c:pt>
                <c:pt idx="8">
                  <c:v>110</c:v>
                </c:pt>
                <c:pt idx="9">
                  <c:v>120</c:v>
                </c:pt>
                <c:pt idx="10">
                  <c:v>130</c:v>
                </c:pt>
                <c:pt idx="11">
                  <c:v>135</c:v>
                </c:pt>
                <c:pt idx="12">
                  <c:v>139</c:v>
                </c:pt>
                <c:pt idx="13">
                  <c:v>145</c:v>
                </c:pt>
                <c:pt idx="14">
                  <c:v>150</c:v>
                </c:pt>
                <c:pt idx="15">
                  <c:v>155</c:v>
                </c:pt>
                <c:pt idx="16">
                  <c:v>160</c:v>
                </c:pt>
                <c:pt idx="17">
                  <c:v>165</c:v>
                </c:pt>
                <c:pt idx="18">
                  <c:v>170</c:v>
                </c:pt>
                <c:pt idx="19">
                  <c:v>173</c:v>
                </c:pt>
                <c:pt idx="20">
                  <c:v>175</c:v>
                </c:pt>
                <c:pt idx="21">
                  <c:v>179</c:v>
                </c:pt>
                <c:pt idx="22">
                  <c:v>184</c:v>
                </c:pt>
                <c:pt idx="23">
                  <c:v>188</c:v>
                </c:pt>
                <c:pt idx="24">
                  <c:v>193</c:v>
                </c:pt>
                <c:pt idx="25">
                  <c:v>196</c:v>
                </c:pt>
                <c:pt idx="26">
                  <c:v>199</c:v>
                </c:pt>
                <c:pt idx="27">
                  <c:v>201</c:v>
                </c:pt>
                <c:pt idx="28">
                  <c:v>203</c:v>
                </c:pt>
                <c:pt idx="29">
                  <c:v>204</c:v>
                </c:pt>
              </c:numCache>
            </c:numRef>
          </c:yVal>
          <c:smooth val="0"/>
          <c:extLst>
            <c:ext xmlns:c16="http://schemas.microsoft.com/office/drawing/2014/chart" uri="{C3380CC4-5D6E-409C-BE32-E72D297353CC}">
              <c16:uniqueId val="{00000002-65C8-4DC9-9E8C-3E23FAE1D447}"/>
            </c:ext>
          </c:extLst>
        </c:ser>
        <c:ser>
          <c:idx val="9"/>
          <c:order val="3"/>
          <c:tx>
            <c:v>G-MG</c:v>
          </c:tx>
          <c:spPr>
            <a:ln w="28575">
              <a:noFill/>
            </a:ln>
          </c:spPr>
          <c:marker>
            <c:symbol val="circle"/>
            <c:size val="7"/>
            <c:spPr>
              <a:solidFill>
                <a:sysClr val="windowText" lastClr="000000"/>
              </a:solidFill>
              <a:ln>
                <a:solidFill>
                  <a:sysClr val="windowText" lastClr="000000"/>
                </a:solidFill>
              </a:ln>
            </c:spPr>
          </c:marker>
          <c:xVal>
            <c:numRef>
              <c:f>'[1]MG Site-Transient method'!$Q$3:$Q$32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'[1]MG Site-Transient method'!$T$3:$T$32</c:f>
              <c:numCache>
                <c:formatCode>General</c:formatCode>
                <c:ptCount val="30"/>
                <c:pt idx="0">
                  <c:v>0</c:v>
                </c:pt>
                <c:pt idx="1">
                  <c:v>12</c:v>
                </c:pt>
                <c:pt idx="2">
                  <c:v>28</c:v>
                </c:pt>
                <c:pt idx="3">
                  <c:v>40</c:v>
                </c:pt>
                <c:pt idx="4">
                  <c:v>54</c:v>
                </c:pt>
                <c:pt idx="5">
                  <c:v>65</c:v>
                </c:pt>
                <c:pt idx="6">
                  <c:v>76</c:v>
                </c:pt>
                <c:pt idx="7">
                  <c:v>86</c:v>
                </c:pt>
                <c:pt idx="8">
                  <c:v>95</c:v>
                </c:pt>
                <c:pt idx="9">
                  <c:v>100</c:v>
                </c:pt>
                <c:pt idx="10">
                  <c:v>105</c:v>
                </c:pt>
                <c:pt idx="11">
                  <c:v>110</c:v>
                </c:pt>
                <c:pt idx="12">
                  <c:v>115</c:v>
                </c:pt>
                <c:pt idx="13">
                  <c:v>118</c:v>
                </c:pt>
                <c:pt idx="14">
                  <c:v>123</c:v>
                </c:pt>
                <c:pt idx="15">
                  <c:v>129</c:v>
                </c:pt>
                <c:pt idx="16">
                  <c:v>135</c:v>
                </c:pt>
                <c:pt idx="17">
                  <c:v>140</c:v>
                </c:pt>
                <c:pt idx="18">
                  <c:v>150</c:v>
                </c:pt>
                <c:pt idx="19">
                  <c:v>155</c:v>
                </c:pt>
                <c:pt idx="20">
                  <c:v>160</c:v>
                </c:pt>
                <c:pt idx="21">
                  <c:v>164</c:v>
                </c:pt>
                <c:pt idx="22">
                  <c:v>168</c:v>
                </c:pt>
                <c:pt idx="23">
                  <c:v>172</c:v>
                </c:pt>
                <c:pt idx="24">
                  <c:v>175</c:v>
                </c:pt>
                <c:pt idx="25">
                  <c:v>179</c:v>
                </c:pt>
                <c:pt idx="26">
                  <c:v>183</c:v>
                </c:pt>
                <c:pt idx="27">
                  <c:v>185</c:v>
                </c:pt>
                <c:pt idx="28">
                  <c:v>188</c:v>
                </c:pt>
                <c:pt idx="29">
                  <c:v>190</c:v>
                </c:pt>
              </c:numCache>
            </c:numRef>
          </c:yVal>
          <c:smooth val="0"/>
          <c:extLst>
            <c:ext xmlns:c16="http://schemas.microsoft.com/office/drawing/2014/chart" uri="{C3380CC4-5D6E-409C-BE32-E72D297353CC}">
              <c16:uniqueId val="{00000003-65C8-4DC9-9E8C-3E23FAE1D447}"/>
            </c:ext>
          </c:extLst>
        </c:ser>
        <c:ser>
          <c:idx val="7"/>
          <c:order val="4"/>
          <c:tx>
            <c:v>I-MG</c:v>
          </c:tx>
          <c:spPr>
            <a:ln w="28575">
              <a:noFill/>
            </a:ln>
          </c:spPr>
          <c:marker>
            <c:symbol val="star"/>
            <c:size val="7"/>
            <c:spPr>
              <a:noFill/>
              <a:ln>
                <a:solidFill>
                  <a:sysClr val="windowText" lastClr="000000"/>
                </a:solidFill>
              </a:ln>
            </c:spPr>
          </c:marker>
          <c:xVal>
            <c:numRef>
              <c:f>'[1]MG Site-Transient method'!$I$49:$I$78</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'[1]MG Site-Transient method'!$L$49:$L$78</c:f>
              <c:numCache>
                <c:formatCode>General</c:formatCode>
                <c:ptCount val="30"/>
                <c:pt idx="0">
                  <c:v>2</c:v>
                </c:pt>
                <c:pt idx="1">
                  <c:v>15</c:v>
                </c:pt>
                <c:pt idx="2">
                  <c:v>25</c:v>
                </c:pt>
                <c:pt idx="3">
                  <c:v>34</c:v>
                </c:pt>
                <c:pt idx="4">
                  <c:v>41</c:v>
                </c:pt>
                <c:pt idx="5">
                  <c:v>46</c:v>
                </c:pt>
                <c:pt idx="6">
                  <c:v>50</c:v>
                </c:pt>
                <c:pt idx="7">
                  <c:v>55</c:v>
                </c:pt>
                <c:pt idx="8">
                  <c:v>60</c:v>
                </c:pt>
                <c:pt idx="9">
                  <c:v>63</c:v>
                </c:pt>
                <c:pt idx="10">
                  <c:v>65</c:v>
                </c:pt>
                <c:pt idx="11">
                  <c:v>69</c:v>
                </c:pt>
                <c:pt idx="12">
                  <c:v>73</c:v>
                </c:pt>
                <c:pt idx="13">
                  <c:v>76</c:v>
                </c:pt>
                <c:pt idx="14">
                  <c:v>78</c:v>
                </c:pt>
                <c:pt idx="15">
                  <c:v>80</c:v>
                </c:pt>
                <c:pt idx="16">
                  <c:v>84</c:v>
                </c:pt>
                <c:pt idx="17">
                  <c:v>88</c:v>
                </c:pt>
                <c:pt idx="18">
                  <c:v>90</c:v>
                </c:pt>
                <c:pt idx="19">
                  <c:v>92</c:v>
                </c:pt>
                <c:pt idx="20">
                  <c:v>94</c:v>
                </c:pt>
                <c:pt idx="21">
                  <c:v>96</c:v>
                </c:pt>
                <c:pt idx="22">
                  <c:v>98</c:v>
                </c:pt>
                <c:pt idx="23">
                  <c:v>100</c:v>
                </c:pt>
                <c:pt idx="24">
                  <c:v>102</c:v>
                </c:pt>
                <c:pt idx="25">
                  <c:v>104</c:v>
                </c:pt>
                <c:pt idx="26">
                  <c:v>106</c:v>
                </c:pt>
                <c:pt idx="27">
                  <c:v>108</c:v>
                </c:pt>
                <c:pt idx="28">
                  <c:v>110</c:v>
                </c:pt>
                <c:pt idx="29">
                  <c:v>112</c:v>
                </c:pt>
              </c:numCache>
            </c:numRef>
          </c:yVal>
          <c:smooth val="0"/>
          <c:extLst>
            <c:ext xmlns:c16="http://schemas.microsoft.com/office/drawing/2014/chart" uri="{C3380CC4-5D6E-409C-BE32-E72D297353CC}">
              <c16:uniqueId val="{00000004-65C8-4DC9-9E8C-3E23FAE1D447}"/>
            </c:ext>
          </c:extLst>
        </c:ser>
        <c:ser>
          <c:idx val="2"/>
          <c:order val="5"/>
          <c:tx>
            <c:v>J-SH</c:v>
          </c:tx>
          <c:spPr>
            <a:ln w="28575">
              <a:solidFill>
                <a:sysClr val="windowText" lastClr="000000"/>
              </a:solidFill>
              <a:prstDash val="lgDashDot"/>
            </a:ln>
          </c:spPr>
          <c:marker>
            <c:symbol val="none"/>
          </c:marker>
          <c:xVal>
            <c:numRef>
              <c:f>'[1]MG Site-Transient method'!$Y$49:$Y$90</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'[1]MG Site-Transient method'!$AB$49:$AB$90</c:f>
              <c:numCache>
                <c:formatCode>General</c:formatCode>
                <c:ptCount val="42"/>
                <c:pt idx="0">
                  <c:v>2</c:v>
                </c:pt>
                <c:pt idx="1">
                  <c:v>6</c:v>
                </c:pt>
                <c:pt idx="2">
                  <c:v>6</c:v>
                </c:pt>
                <c:pt idx="3">
                  <c:v>7</c:v>
                </c:pt>
                <c:pt idx="4">
                  <c:v>7</c:v>
                </c:pt>
                <c:pt idx="5">
                  <c:v>8</c:v>
                </c:pt>
                <c:pt idx="6">
                  <c:v>8</c:v>
                </c:pt>
                <c:pt idx="7">
                  <c:v>8</c:v>
                </c:pt>
                <c:pt idx="8">
                  <c:v>9</c:v>
                </c:pt>
                <c:pt idx="9">
                  <c:v>9</c:v>
                </c:pt>
                <c:pt idx="10">
                  <c:v>10</c:v>
                </c:pt>
                <c:pt idx="11">
                  <c:v>10</c:v>
                </c:pt>
                <c:pt idx="12">
                  <c:v>10</c:v>
                </c:pt>
                <c:pt idx="13">
                  <c:v>11</c:v>
                </c:pt>
                <c:pt idx="14">
                  <c:v>11</c:v>
                </c:pt>
                <c:pt idx="15">
                  <c:v>12</c:v>
                </c:pt>
                <c:pt idx="16">
                  <c:v>12</c:v>
                </c:pt>
                <c:pt idx="17">
                  <c:v>13</c:v>
                </c:pt>
                <c:pt idx="18">
                  <c:v>13</c:v>
                </c:pt>
                <c:pt idx="19">
                  <c:v>13</c:v>
                </c:pt>
                <c:pt idx="20">
                  <c:v>14</c:v>
                </c:pt>
                <c:pt idx="21">
                  <c:v>14</c:v>
                </c:pt>
                <c:pt idx="22">
                  <c:v>14</c:v>
                </c:pt>
                <c:pt idx="23">
                  <c:v>14</c:v>
                </c:pt>
                <c:pt idx="24">
                  <c:v>15</c:v>
                </c:pt>
                <c:pt idx="25">
                  <c:v>15</c:v>
                </c:pt>
                <c:pt idx="26">
                  <c:v>15</c:v>
                </c:pt>
                <c:pt idx="27">
                  <c:v>15</c:v>
                </c:pt>
                <c:pt idx="28">
                  <c:v>16</c:v>
                </c:pt>
                <c:pt idx="29">
                  <c:v>16</c:v>
                </c:pt>
                <c:pt idx="30">
                  <c:v>17</c:v>
                </c:pt>
                <c:pt idx="31">
                  <c:v>17</c:v>
                </c:pt>
                <c:pt idx="32">
                  <c:v>18</c:v>
                </c:pt>
                <c:pt idx="33">
                  <c:v>18</c:v>
                </c:pt>
                <c:pt idx="34">
                  <c:v>19</c:v>
                </c:pt>
                <c:pt idx="35">
                  <c:v>19</c:v>
                </c:pt>
                <c:pt idx="36">
                  <c:v>19</c:v>
                </c:pt>
                <c:pt idx="37">
                  <c:v>20</c:v>
                </c:pt>
                <c:pt idx="38">
                  <c:v>20</c:v>
                </c:pt>
                <c:pt idx="39">
                  <c:v>20</c:v>
                </c:pt>
                <c:pt idx="40">
                  <c:v>20</c:v>
                </c:pt>
                <c:pt idx="41">
                  <c:v>21</c:v>
                </c:pt>
              </c:numCache>
            </c:numRef>
          </c:yVal>
          <c:smooth val="0"/>
          <c:extLst>
            <c:ext xmlns:c16="http://schemas.microsoft.com/office/drawing/2014/chart" uri="{C3380CC4-5D6E-409C-BE32-E72D297353CC}">
              <c16:uniqueId val="{00000005-65C8-4DC9-9E8C-3E23FAE1D447}"/>
            </c:ext>
          </c:extLst>
        </c:ser>
        <c:dLbls>
          <c:showLegendKey val="0"/>
          <c:showVal val="0"/>
          <c:showCatName val="0"/>
          <c:showSerName val="0"/>
          <c:showPercent val="0"/>
          <c:showBubbleSize val="0"/>
        </c:dLbls>
        <c:axId val="48230912"/>
        <c:axId val="48231488"/>
      </c:scatterChart>
      <c:valAx>
        <c:axId val="48230912"/>
        <c:scaling>
          <c:orientation val="minMax"/>
          <c:max val="30"/>
        </c:scaling>
        <c:delete val="0"/>
        <c:axPos val="b"/>
        <c:majorGridlines/>
        <c:title>
          <c:tx>
            <c:rich>
              <a:bodyPr/>
              <a:lstStyle/>
              <a:p>
                <a:pPr>
                  <a:defRPr/>
                </a:pPr>
                <a:r>
                  <a:rPr lang="en-US"/>
                  <a:t>Time (min)</a:t>
                </a:r>
              </a:p>
            </c:rich>
          </c:tx>
          <c:overlay val="0"/>
        </c:title>
        <c:numFmt formatCode="General" sourceLinked="1"/>
        <c:majorTickMark val="out"/>
        <c:minorTickMark val="none"/>
        <c:tickLblPos val="nextTo"/>
        <c:crossAx val="48231488"/>
        <c:crosses val="autoZero"/>
        <c:crossBetween val="midCat"/>
      </c:valAx>
      <c:valAx>
        <c:axId val="48231488"/>
        <c:scaling>
          <c:orientation val="minMax"/>
          <c:max val="600"/>
        </c:scaling>
        <c:delete val="0"/>
        <c:axPos val="l"/>
        <c:majorGridlines/>
        <c:title>
          <c:tx>
            <c:rich>
              <a:bodyPr rot="-5400000" vert="horz"/>
              <a:lstStyle/>
              <a:p>
                <a:pPr>
                  <a:defRPr/>
                </a:pPr>
                <a:r>
                  <a:rPr lang="en-US"/>
                  <a:t>Infiltration (mm)</a:t>
                </a:r>
              </a:p>
            </c:rich>
          </c:tx>
          <c:overlay val="0"/>
        </c:title>
        <c:numFmt formatCode="General" sourceLinked="1"/>
        <c:majorTickMark val="out"/>
        <c:minorTickMark val="none"/>
        <c:tickLblPos val="nextTo"/>
        <c:crossAx val="48230912"/>
        <c:crosses val="autoZero"/>
        <c:crossBetween val="midCat"/>
        <c:majorUnit val="100"/>
      </c:valAx>
    </c:plotArea>
    <c:legend>
      <c:legendPos val="r"/>
      <c:overlay val="0"/>
    </c:legend>
    <c:plotVisOnly val="1"/>
    <c:dispBlanksAs val="gap"/>
    <c:showDLblsOverMax val="0"/>
  </c:chart>
  <c:spPr>
    <a:ln>
      <a:noFill/>
    </a:ln>
  </c:spPr>
  <c:printSettings>
    <c:headerFooter/>
    <c:pageMargins b="0.75000000000000122" l="0.70000000000000118" r="0.70000000000000118" t="0.75000000000000122" header="0.3000000000000001" footer="0.30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4"/>
          <c:order val="0"/>
          <c:tx>
            <c:v>J-MG</c:v>
          </c:tx>
          <c:spPr>
            <a:ln w="28575">
              <a:noFill/>
            </a:ln>
          </c:spPr>
          <c:marker>
            <c:symbol val="square"/>
            <c:size val="7"/>
            <c:spPr>
              <a:solidFill>
                <a:schemeClr val="tx1"/>
              </a:solidFill>
              <a:ln>
                <a:solidFill>
                  <a:schemeClr val="tx1"/>
                </a:solidFill>
              </a:ln>
            </c:spPr>
          </c:marker>
          <c:xVal>
            <c:numRef>
              <c:f>'Steady State SH'!$A$26:$A$27</c:f>
              <c:numCache>
                <c:formatCode>General</c:formatCode>
                <c:ptCount val="2"/>
                <c:pt idx="0">
                  <c:v>0</c:v>
                </c:pt>
                <c:pt idx="1">
                  <c:v>10</c:v>
                </c:pt>
              </c:numCache>
            </c:numRef>
          </c:xVal>
          <c:yVal>
            <c:numRef>
              <c:f>'Steady State SH'!$B$26:$B$27</c:f>
              <c:numCache>
                <c:formatCode>General</c:formatCode>
                <c:ptCount val="2"/>
                <c:pt idx="0">
                  <c:v>100</c:v>
                </c:pt>
                <c:pt idx="1">
                  <c:v>264</c:v>
                </c:pt>
              </c:numCache>
            </c:numRef>
          </c:yVal>
          <c:smooth val="0"/>
          <c:extLst>
            <c:ext xmlns:c16="http://schemas.microsoft.com/office/drawing/2014/chart" uri="{C3380CC4-5D6E-409C-BE32-E72D297353CC}">
              <c16:uniqueId val="{00000000-4C99-4012-9B77-55289012CF02}"/>
            </c:ext>
          </c:extLst>
        </c:ser>
        <c:ser>
          <c:idx val="3"/>
          <c:order val="1"/>
          <c:tx>
            <c:v>E-SH</c:v>
          </c:tx>
          <c:spPr>
            <a:ln w="28575">
              <a:noFill/>
            </a:ln>
          </c:spPr>
          <c:marker>
            <c:symbol val="star"/>
            <c:size val="7"/>
            <c:spPr>
              <a:ln>
                <a:solidFill>
                  <a:sysClr val="windowText" lastClr="000000"/>
                </a:solidFill>
              </a:ln>
            </c:spPr>
          </c:marker>
          <c:xVal>
            <c:numRef>
              <c:f>'Steady State SH'!$A$16:$A$17</c:f>
              <c:numCache>
                <c:formatCode>General</c:formatCode>
                <c:ptCount val="2"/>
                <c:pt idx="0">
                  <c:v>0</c:v>
                </c:pt>
                <c:pt idx="1">
                  <c:v>20</c:v>
                </c:pt>
              </c:numCache>
            </c:numRef>
          </c:xVal>
          <c:yVal>
            <c:numRef>
              <c:f>'Steady State SH'!$B$16:$B$17</c:f>
              <c:numCache>
                <c:formatCode>General</c:formatCode>
                <c:ptCount val="2"/>
                <c:pt idx="0">
                  <c:v>70</c:v>
                </c:pt>
                <c:pt idx="1">
                  <c:v>80</c:v>
                </c:pt>
              </c:numCache>
            </c:numRef>
          </c:yVal>
          <c:smooth val="0"/>
          <c:extLst>
            <c:ext xmlns:c16="http://schemas.microsoft.com/office/drawing/2014/chart" uri="{C3380CC4-5D6E-409C-BE32-E72D297353CC}">
              <c16:uniqueId val="{00000001-4C99-4012-9B77-55289012CF02}"/>
            </c:ext>
          </c:extLst>
        </c:ser>
        <c:ser>
          <c:idx val="0"/>
          <c:order val="2"/>
          <c:tx>
            <c:v>F-SH</c:v>
          </c:tx>
          <c:spPr>
            <a:ln w="28575">
              <a:noFill/>
            </a:ln>
          </c:spPr>
          <c:marker>
            <c:symbol val="diamond"/>
            <c:size val="7"/>
            <c:spPr>
              <a:noFill/>
              <a:ln>
                <a:solidFill>
                  <a:sysClr val="windowText" lastClr="000000"/>
                </a:solidFill>
              </a:ln>
            </c:spPr>
          </c:marker>
          <c:xVal>
            <c:numRef>
              <c:f>'Steady State SH'!$A$3:$A$5</c:f>
              <c:numCache>
                <c:formatCode>General</c:formatCode>
                <c:ptCount val="3"/>
                <c:pt idx="0">
                  <c:v>0</c:v>
                </c:pt>
                <c:pt idx="1">
                  <c:v>10</c:v>
                </c:pt>
                <c:pt idx="2">
                  <c:v>20</c:v>
                </c:pt>
              </c:numCache>
            </c:numRef>
          </c:xVal>
          <c:yVal>
            <c:numRef>
              <c:f>'Steady State SH'!$B$3:$B$5</c:f>
              <c:numCache>
                <c:formatCode>General</c:formatCode>
                <c:ptCount val="3"/>
                <c:pt idx="0">
                  <c:v>64</c:v>
                </c:pt>
                <c:pt idx="1">
                  <c:v>130</c:v>
                </c:pt>
                <c:pt idx="2">
                  <c:v>100</c:v>
                </c:pt>
              </c:numCache>
            </c:numRef>
          </c:yVal>
          <c:smooth val="0"/>
          <c:extLst>
            <c:ext xmlns:c16="http://schemas.microsoft.com/office/drawing/2014/chart" uri="{C3380CC4-5D6E-409C-BE32-E72D297353CC}">
              <c16:uniqueId val="{00000002-4C99-4012-9B77-55289012CF02}"/>
            </c:ext>
          </c:extLst>
        </c:ser>
        <c:ser>
          <c:idx val="1"/>
          <c:order val="3"/>
          <c:tx>
            <c:v>G-SH</c:v>
          </c:tx>
          <c:spPr>
            <a:ln w="28575">
              <a:noFill/>
            </a:ln>
          </c:spPr>
          <c:marker>
            <c:symbol val="square"/>
            <c:size val="7"/>
            <c:spPr>
              <a:noFill/>
              <a:ln>
                <a:solidFill>
                  <a:sysClr val="windowText" lastClr="000000"/>
                </a:solidFill>
              </a:ln>
            </c:spPr>
          </c:marker>
          <c:xVal>
            <c:numRef>
              <c:f>'Steady State SH'!$F$3:$F$5</c:f>
              <c:numCache>
                <c:formatCode>General</c:formatCode>
                <c:ptCount val="3"/>
                <c:pt idx="0">
                  <c:v>0</c:v>
                </c:pt>
                <c:pt idx="1">
                  <c:v>10</c:v>
                </c:pt>
                <c:pt idx="2">
                  <c:v>20</c:v>
                </c:pt>
              </c:numCache>
            </c:numRef>
          </c:xVal>
          <c:yVal>
            <c:numRef>
              <c:f>'Steady State SH'!$G$3:$G$5</c:f>
              <c:numCache>
                <c:formatCode>General</c:formatCode>
                <c:ptCount val="3"/>
                <c:pt idx="0">
                  <c:v>78</c:v>
                </c:pt>
                <c:pt idx="1">
                  <c:v>140</c:v>
                </c:pt>
                <c:pt idx="2">
                  <c:v>100</c:v>
                </c:pt>
              </c:numCache>
            </c:numRef>
          </c:yVal>
          <c:smooth val="0"/>
          <c:extLst>
            <c:ext xmlns:c16="http://schemas.microsoft.com/office/drawing/2014/chart" uri="{C3380CC4-5D6E-409C-BE32-E72D297353CC}">
              <c16:uniqueId val="{00000003-4C99-4012-9B77-55289012CF02}"/>
            </c:ext>
          </c:extLst>
        </c:ser>
        <c:ser>
          <c:idx val="2"/>
          <c:order val="4"/>
          <c:tx>
            <c:v>H-SH</c:v>
          </c:tx>
          <c:spPr>
            <a:ln w="28575">
              <a:noFill/>
            </a:ln>
          </c:spPr>
          <c:marker>
            <c:symbol val="x"/>
            <c:size val="7"/>
            <c:spPr>
              <a:ln>
                <a:solidFill>
                  <a:sysClr val="windowText" lastClr="000000"/>
                </a:solidFill>
              </a:ln>
            </c:spPr>
          </c:marker>
          <c:xVal>
            <c:numRef>
              <c:f>'Steady State SH'!$K$3:$K$5</c:f>
              <c:numCache>
                <c:formatCode>General</c:formatCode>
                <c:ptCount val="3"/>
                <c:pt idx="0">
                  <c:v>0</c:v>
                </c:pt>
                <c:pt idx="1">
                  <c:v>10</c:v>
                </c:pt>
                <c:pt idx="2">
                  <c:v>20</c:v>
                </c:pt>
              </c:numCache>
            </c:numRef>
          </c:xVal>
          <c:yVal>
            <c:numRef>
              <c:f>'Steady State SH'!$L$3:$L$5</c:f>
              <c:numCache>
                <c:formatCode>General</c:formatCode>
                <c:ptCount val="3"/>
                <c:pt idx="0">
                  <c:v>80</c:v>
                </c:pt>
                <c:pt idx="1">
                  <c:v>130</c:v>
                </c:pt>
                <c:pt idx="2">
                  <c:v>80</c:v>
                </c:pt>
              </c:numCache>
            </c:numRef>
          </c:yVal>
          <c:smooth val="0"/>
          <c:extLst>
            <c:ext xmlns:c16="http://schemas.microsoft.com/office/drawing/2014/chart" uri="{C3380CC4-5D6E-409C-BE32-E72D297353CC}">
              <c16:uniqueId val="{00000004-4C99-4012-9B77-55289012CF02}"/>
            </c:ext>
          </c:extLst>
        </c:ser>
        <c:dLbls>
          <c:showLegendKey val="0"/>
          <c:showVal val="0"/>
          <c:showCatName val="0"/>
          <c:showSerName val="0"/>
          <c:showPercent val="0"/>
          <c:showBubbleSize val="0"/>
        </c:dLbls>
        <c:axId val="48233792"/>
        <c:axId val="49315840"/>
      </c:scatterChart>
      <c:valAx>
        <c:axId val="48233792"/>
        <c:scaling>
          <c:orientation val="minMax"/>
          <c:max val="20"/>
        </c:scaling>
        <c:delete val="0"/>
        <c:axPos val="b"/>
        <c:majorGridlines/>
        <c:title>
          <c:tx>
            <c:rich>
              <a:bodyPr/>
              <a:lstStyle/>
              <a:p>
                <a:pPr>
                  <a:defRPr/>
                </a:pPr>
                <a:r>
                  <a:rPr lang="en-US"/>
                  <a:t>Depth (cm)</a:t>
                </a:r>
              </a:p>
            </c:rich>
          </c:tx>
          <c:overlay val="0"/>
        </c:title>
        <c:numFmt formatCode="General" sourceLinked="1"/>
        <c:majorTickMark val="none"/>
        <c:minorTickMark val="none"/>
        <c:tickLblPos val="nextTo"/>
        <c:crossAx val="49315840"/>
        <c:crosses val="autoZero"/>
        <c:crossBetween val="midCat"/>
      </c:valAx>
      <c:valAx>
        <c:axId val="49315840"/>
        <c:scaling>
          <c:orientation val="minMax"/>
          <c:max val="600"/>
        </c:scaling>
        <c:delete val="0"/>
        <c:axPos val="l"/>
        <c:majorGridlines/>
        <c:title>
          <c:tx>
            <c:rich>
              <a:bodyPr rot="-5400000" vert="horz"/>
              <a:lstStyle/>
              <a:p>
                <a:pPr>
                  <a:defRPr/>
                </a:pPr>
                <a:r>
                  <a:rPr lang="en-US"/>
                  <a:t>Infiltration Rate (mm/15min)</a:t>
                </a:r>
              </a:p>
            </c:rich>
          </c:tx>
          <c:overlay val="0"/>
        </c:title>
        <c:numFmt formatCode="General" sourceLinked="1"/>
        <c:majorTickMark val="none"/>
        <c:minorTickMark val="none"/>
        <c:tickLblPos val="nextTo"/>
        <c:crossAx val="48233792"/>
        <c:crosses val="autoZero"/>
        <c:crossBetween val="midCat"/>
        <c:majorUnit val="100"/>
      </c:valAx>
    </c:plotArea>
    <c:legend>
      <c:legendPos val="r"/>
      <c:overlay val="0"/>
    </c:legend>
    <c:plotVisOnly val="1"/>
    <c:dispBlanksAs val="gap"/>
    <c:showDLblsOverMax val="0"/>
  </c:chart>
  <c:spPr>
    <a:ln>
      <a:noFill/>
    </a:ln>
  </c:spPr>
  <c:printSettings>
    <c:headerFooter/>
    <c:pageMargins b="1" l="0.75000000000000022" r="0.75000000000000022"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4"/>
          <c:order val="0"/>
          <c:tx>
            <c:v>J-MG</c:v>
          </c:tx>
          <c:spPr>
            <a:ln w="28575">
              <a:noFill/>
            </a:ln>
          </c:spPr>
          <c:marker>
            <c:symbol val="square"/>
            <c:size val="7"/>
            <c:spPr>
              <a:solidFill>
                <a:schemeClr val="tx1"/>
              </a:solidFill>
              <a:ln>
                <a:solidFill>
                  <a:schemeClr val="tx1"/>
                </a:solidFill>
              </a:ln>
            </c:spPr>
          </c:marker>
          <c:xVal>
            <c:numRef>
              <c:f>'Steady State SH'!$A$26:$A$27</c:f>
              <c:numCache>
                <c:formatCode>General</c:formatCode>
                <c:ptCount val="2"/>
                <c:pt idx="0">
                  <c:v>0</c:v>
                </c:pt>
                <c:pt idx="1">
                  <c:v>10</c:v>
                </c:pt>
              </c:numCache>
            </c:numRef>
          </c:xVal>
          <c:yVal>
            <c:numRef>
              <c:f>'Steady State SH'!$D$26:$D$27</c:f>
              <c:numCache>
                <c:formatCode>General</c:formatCode>
                <c:ptCount val="2"/>
                <c:pt idx="0">
                  <c:v>200</c:v>
                </c:pt>
                <c:pt idx="1">
                  <c:v>528</c:v>
                </c:pt>
              </c:numCache>
            </c:numRef>
          </c:yVal>
          <c:smooth val="0"/>
          <c:extLst>
            <c:ext xmlns:c16="http://schemas.microsoft.com/office/drawing/2014/chart" uri="{C3380CC4-5D6E-409C-BE32-E72D297353CC}">
              <c16:uniqueId val="{00000000-6584-4D1F-BCBB-B0DCDC87E511}"/>
            </c:ext>
          </c:extLst>
        </c:ser>
        <c:ser>
          <c:idx val="3"/>
          <c:order val="1"/>
          <c:tx>
            <c:v>E-SH</c:v>
          </c:tx>
          <c:spPr>
            <a:ln w="28575">
              <a:noFill/>
            </a:ln>
          </c:spPr>
          <c:marker>
            <c:symbol val="star"/>
            <c:size val="7"/>
            <c:spPr>
              <a:ln>
                <a:solidFill>
                  <a:sysClr val="windowText" lastClr="000000"/>
                </a:solidFill>
              </a:ln>
            </c:spPr>
          </c:marker>
          <c:xVal>
            <c:numRef>
              <c:f>'Steady State SH'!$A$16:$A$17</c:f>
              <c:numCache>
                <c:formatCode>General</c:formatCode>
                <c:ptCount val="2"/>
                <c:pt idx="0">
                  <c:v>0</c:v>
                </c:pt>
                <c:pt idx="1">
                  <c:v>20</c:v>
                </c:pt>
              </c:numCache>
            </c:numRef>
          </c:xVal>
          <c:yVal>
            <c:numRef>
              <c:f>'Steady State SH'!$D$16:$D$17</c:f>
              <c:numCache>
                <c:formatCode>General</c:formatCode>
                <c:ptCount val="2"/>
                <c:pt idx="0">
                  <c:v>140</c:v>
                </c:pt>
                <c:pt idx="1">
                  <c:v>160</c:v>
                </c:pt>
              </c:numCache>
            </c:numRef>
          </c:yVal>
          <c:smooth val="0"/>
          <c:extLst>
            <c:ext xmlns:c16="http://schemas.microsoft.com/office/drawing/2014/chart" uri="{C3380CC4-5D6E-409C-BE32-E72D297353CC}">
              <c16:uniqueId val="{00000001-6584-4D1F-BCBB-B0DCDC87E511}"/>
            </c:ext>
          </c:extLst>
        </c:ser>
        <c:ser>
          <c:idx val="0"/>
          <c:order val="2"/>
          <c:tx>
            <c:v>F-SH</c:v>
          </c:tx>
          <c:spPr>
            <a:ln w="28575">
              <a:noFill/>
            </a:ln>
          </c:spPr>
          <c:marker>
            <c:symbol val="diamond"/>
            <c:size val="7"/>
            <c:spPr>
              <a:noFill/>
              <a:ln>
                <a:solidFill>
                  <a:sysClr val="windowText" lastClr="000000"/>
                </a:solidFill>
              </a:ln>
            </c:spPr>
          </c:marker>
          <c:xVal>
            <c:numRef>
              <c:f>'Steady State SH'!$A$3:$A$5</c:f>
              <c:numCache>
                <c:formatCode>General</c:formatCode>
                <c:ptCount val="3"/>
                <c:pt idx="0">
                  <c:v>0</c:v>
                </c:pt>
                <c:pt idx="1">
                  <c:v>10</c:v>
                </c:pt>
                <c:pt idx="2">
                  <c:v>20</c:v>
                </c:pt>
              </c:numCache>
            </c:numRef>
          </c:xVal>
          <c:yVal>
            <c:numRef>
              <c:f>'Steady State SH'!$D$3:$D$5</c:f>
              <c:numCache>
                <c:formatCode>General</c:formatCode>
                <c:ptCount val="3"/>
                <c:pt idx="0">
                  <c:v>128</c:v>
                </c:pt>
                <c:pt idx="1">
                  <c:v>260</c:v>
                </c:pt>
                <c:pt idx="2">
                  <c:v>200</c:v>
                </c:pt>
              </c:numCache>
            </c:numRef>
          </c:yVal>
          <c:smooth val="0"/>
          <c:extLst>
            <c:ext xmlns:c16="http://schemas.microsoft.com/office/drawing/2014/chart" uri="{C3380CC4-5D6E-409C-BE32-E72D297353CC}">
              <c16:uniqueId val="{00000002-6584-4D1F-BCBB-B0DCDC87E511}"/>
            </c:ext>
          </c:extLst>
        </c:ser>
        <c:ser>
          <c:idx val="1"/>
          <c:order val="3"/>
          <c:tx>
            <c:v>G-SH</c:v>
          </c:tx>
          <c:spPr>
            <a:ln w="28575">
              <a:noFill/>
            </a:ln>
          </c:spPr>
          <c:marker>
            <c:symbol val="square"/>
            <c:size val="7"/>
            <c:spPr>
              <a:noFill/>
              <a:ln>
                <a:solidFill>
                  <a:sysClr val="windowText" lastClr="000000"/>
                </a:solidFill>
              </a:ln>
            </c:spPr>
          </c:marker>
          <c:xVal>
            <c:numRef>
              <c:f>'Steady State SH'!$F$3:$F$5</c:f>
              <c:numCache>
                <c:formatCode>General</c:formatCode>
                <c:ptCount val="3"/>
                <c:pt idx="0">
                  <c:v>0</c:v>
                </c:pt>
                <c:pt idx="1">
                  <c:v>10</c:v>
                </c:pt>
                <c:pt idx="2">
                  <c:v>20</c:v>
                </c:pt>
              </c:numCache>
            </c:numRef>
          </c:xVal>
          <c:yVal>
            <c:numRef>
              <c:f>'Steady State SH'!$I$3:$I$5</c:f>
              <c:numCache>
                <c:formatCode>General</c:formatCode>
                <c:ptCount val="3"/>
                <c:pt idx="0">
                  <c:v>156</c:v>
                </c:pt>
                <c:pt idx="1">
                  <c:v>280</c:v>
                </c:pt>
                <c:pt idx="2">
                  <c:v>200</c:v>
                </c:pt>
              </c:numCache>
            </c:numRef>
          </c:yVal>
          <c:smooth val="0"/>
          <c:extLst>
            <c:ext xmlns:c16="http://schemas.microsoft.com/office/drawing/2014/chart" uri="{C3380CC4-5D6E-409C-BE32-E72D297353CC}">
              <c16:uniqueId val="{00000003-6584-4D1F-BCBB-B0DCDC87E511}"/>
            </c:ext>
          </c:extLst>
        </c:ser>
        <c:ser>
          <c:idx val="2"/>
          <c:order val="4"/>
          <c:tx>
            <c:v>H-SH</c:v>
          </c:tx>
          <c:spPr>
            <a:ln w="28575">
              <a:noFill/>
            </a:ln>
          </c:spPr>
          <c:marker>
            <c:symbol val="x"/>
            <c:size val="7"/>
            <c:spPr>
              <a:ln>
                <a:solidFill>
                  <a:sysClr val="windowText" lastClr="000000"/>
                </a:solidFill>
              </a:ln>
            </c:spPr>
          </c:marker>
          <c:xVal>
            <c:numRef>
              <c:f>'Steady State SH'!$K$3:$K$5</c:f>
              <c:numCache>
                <c:formatCode>General</c:formatCode>
                <c:ptCount val="3"/>
                <c:pt idx="0">
                  <c:v>0</c:v>
                </c:pt>
                <c:pt idx="1">
                  <c:v>10</c:v>
                </c:pt>
                <c:pt idx="2">
                  <c:v>20</c:v>
                </c:pt>
              </c:numCache>
            </c:numRef>
          </c:xVal>
          <c:yVal>
            <c:numRef>
              <c:f>'Steady State SH'!$N$3:$N$5</c:f>
              <c:numCache>
                <c:formatCode>General</c:formatCode>
                <c:ptCount val="3"/>
                <c:pt idx="0">
                  <c:v>160</c:v>
                </c:pt>
                <c:pt idx="1">
                  <c:v>260</c:v>
                </c:pt>
                <c:pt idx="2">
                  <c:v>160</c:v>
                </c:pt>
              </c:numCache>
            </c:numRef>
          </c:yVal>
          <c:smooth val="0"/>
          <c:extLst>
            <c:ext xmlns:c16="http://schemas.microsoft.com/office/drawing/2014/chart" uri="{C3380CC4-5D6E-409C-BE32-E72D297353CC}">
              <c16:uniqueId val="{00000004-6584-4D1F-BCBB-B0DCDC87E511}"/>
            </c:ext>
          </c:extLst>
        </c:ser>
        <c:dLbls>
          <c:showLegendKey val="0"/>
          <c:showVal val="0"/>
          <c:showCatName val="0"/>
          <c:showSerName val="0"/>
          <c:showPercent val="0"/>
          <c:showBubbleSize val="0"/>
        </c:dLbls>
        <c:axId val="49318144"/>
        <c:axId val="49318720"/>
      </c:scatterChart>
      <c:valAx>
        <c:axId val="49318144"/>
        <c:scaling>
          <c:orientation val="minMax"/>
          <c:max val="20"/>
        </c:scaling>
        <c:delete val="0"/>
        <c:axPos val="b"/>
        <c:majorGridlines/>
        <c:title>
          <c:tx>
            <c:rich>
              <a:bodyPr/>
              <a:lstStyle/>
              <a:p>
                <a:pPr>
                  <a:defRPr/>
                </a:pPr>
                <a:r>
                  <a:rPr lang="en-US"/>
                  <a:t>Depth (cm)</a:t>
                </a:r>
              </a:p>
            </c:rich>
          </c:tx>
          <c:overlay val="0"/>
        </c:title>
        <c:numFmt formatCode="General" sourceLinked="1"/>
        <c:majorTickMark val="none"/>
        <c:minorTickMark val="none"/>
        <c:tickLblPos val="nextTo"/>
        <c:crossAx val="49318720"/>
        <c:crosses val="autoZero"/>
        <c:crossBetween val="midCat"/>
      </c:valAx>
      <c:valAx>
        <c:axId val="49318720"/>
        <c:scaling>
          <c:orientation val="minMax"/>
          <c:max val="600"/>
        </c:scaling>
        <c:delete val="0"/>
        <c:axPos val="l"/>
        <c:majorGridlines/>
        <c:title>
          <c:tx>
            <c:rich>
              <a:bodyPr rot="-5400000" vert="horz"/>
              <a:lstStyle/>
              <a:p>
                <a:pPr>
                  <a:defRPr/>
                </a:pPr>
                <a:r>
                  <a:rPr lang="en-US"/>
                  <a:t>Infiltration (mm)</a:t>
                </a:r>
                <a:r>
                  <a:rPr lang="en-US" baseline="0"/>
                  <a:t> at  30 </a:t>
                </a:r>
                <a:r>
                  <a:rPr lang="en-US"/>
                  <a:t>min</a:t>
                </a:r>
              </a:p>
            </c:rich>
          </c:tx>
          <c:overlay val="0"/>
        </c:title>
        <c:numFmt formatCode="General" sourceLinked="1"/>
        <c:majorTickMark val="none"/>
        <c:minorTickMark val="none"/>
        <c:tickLblPos val="nextTo"/>
        <c:crossAx val="49318144"/>
        <c:crosses val="autoZero"/>
        <c:crossBetween val="midCat"/>
        <c:majorUnit val="100"/>
      </c:valAx>
    </c:plotArea>
    <c:legend>
      <c:legendPos val="r"/>
      <c:overlay val="0"/>
    </c:legend>
    <c:plotVisOnly val="1"/>
    <c:dispBlanksAs val="gap"/>
    <c:showDLblsOverMax val="0"/>
  </c:chart>
  <c:spPr>
    <a:ln>
      <a:noFill/>
    </a:ln>
  </c:spPr>
  <c:printSettings>
    <c:headerFooter/>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6831498079797"/>
          <c:y val="2.2420623373534003E-2"/>
          <c:w val="0.82038344710243982"/>
          <c:h val="0.88416779801753476"/>
        </c:manualLayout>
      </c:layout>
      <c:scatterChart>
        <c:scatterStyle val="lineMarker"/>
        <c:varyColors val="0"/>
        <c:ser>
          <c:idx val="0"/>
          <c:order val="0"/>
          <c:tx>
            <c:v>A</c:v>
          </c:tx>
          <c:spPr>
            <a:ln w="28575">
              <a:noFill/>
            </a:ln>
          </c:spPr>
          <c:marker>
            <c:symbol val="circle"/>
            <c:size val="5"/>
          </c:marker>
          <c:xVal>
            <c:numRef>
              <c:f>'Transient Method-MG'!$A$3:$A$32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Method-MG'!$B$3:$B$32</c:f>
              <c:numCache>
                <c:formatCode>General</c:formatCode>
                <c:ptCount val="30"/>
                <c:pt idx="0">
                  <c:v>5</c:v>
                </c:pt>
                <c:pt idx="1">
                  <c:v>40</c:v>
                </c:pt>
                <c:pt idx="2">
                  <c:v>70</c:v>
                </c:pt>
                <c:pt idx="3">
                  <c:v>95</c:v>
                </c:pt>
                <c:pt idx="4">
                  <c:v>120</c:v>
                </c:pt>
                <c:pt idx="5">
                  <c:v>150</c:v>
                </c:pt>
                <c:pt idx="6">
                  <c:v>175</c:v>
                </c:pt>
                <c:pt idx="7">
                  <c:v>195</c:v>
                </c:pt>
                <c:pt idx="8">
                  <c:v>210</c:v>
                </c:pt>
                <c:pt idx="9">
                  <c:v>235</c:v>
                </c:pt>
                <c:pt idx="10">
                  <c:v>255</c:v>
                </c:pt>
                <c:pt idx="11">
                  <c:v>271</c:v>
                </c:pt>
                <c:pt idx="12">
                  <c:v>285</c:v>
                </c:pt>
                <c:pt idx="13">
                  <c:v>300</c:v>
                </c:pt>
                <c:pt idx="14">
                  <c:v>352</c:v>
                </c:pt>
                <c:pt idx="15">
                  <c:v>355</c:v>
                </c:pt>
                <c:pt idx="16">
                  <c:v>375</c:v>
                </c:pt>
                <c:pt idx="17">
                  <c:v>385</c:v>
                </c:pt>
                <c:pt idx="18">
                  <c:v>395</c:v>
                </c:pt>
                <c:pt idx="19">
                  <c:v>425</c:v>
                </c:pt>
                <c:pt idx="20">
                  <c:v>455</c:v>
                </c:pt>
                <c:pt idx="21">
                  <c:v>470</c:v>
                </c:pt>
                <c:pt idx="22">
                  <c:v>485</c:v>
                </c:pt>
                <c:pt idx="23">
                  <c:v>495</c:v>
                </c:pt>
                <c:pt idx="24">
                  <c:v>500</c:v>
                </c:pt>
                <c:pt idx="25">
                  <c:v>500</c:v>
                </c:pt>
                <c:pt idx="26">
                  <c:v>500</c:v>
                </c:pt>
                <c:pt idx="27">
                  <c:v>500</c:v>
                </c:pt>
                <c:pt idx="28">
                  <c:v>500</c:v>
                </c:pt>
                <c:pt idx="29">
                  <c:v>500</c:v>
                </c:pt>
              </c:numCache>
            </c:numRef>
          </c:yVal>
          <c:smooth val="0"/>
          <c:extLst>
            <c:ext xmlns:c16="http://schemas.microsoft.com/office/drawing/2014/chart" uri="{C3380CC4-5D6E-409C-BE32-E72D297353CC}">
              <c16:uniqueId val="{00000000-0130-4A30-9EE9-8AE902FC3834}"/>
            </c:ext>
          </c:extLst>
        </c:ser>
        <c:ser>
          <c:idx val="1"/>
          <c:order val="1"/>
          <c:tx>
            <c:v>B</c:v>
          </c:tx>
          <c:spPr>
            <a:ln w="28575">
              <a:noFill/>
            </a:ln>
          </c:spPr>
          <c:marker>
            <c:symbol val="circle"/>
            <c:size val="5"/>
          </c:marker>
          <c:xVal>
            <c:numRef>
              <c:f>'Transient Method-MG'!$I$3:$I$32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Method-MG'!$J$3:$J$32</c:f>
              <c:numCache>
                <c:formatCode>General</c:formatCode>
                <c:ptCount val="30"/>
                <c:pt idx="0">
                  <c:v>2</c:v>
                </c:pt>
                <c:pt idx="1">
                  <c:v>19</c:v>
                </c:pt>
                <c:pt idx="2">
                  <c:v>30</c:v>
                </c:pt>
                <c:pt idx="3">
                  <c:v>40</c:v>
                </c:pt>
                <c:pt idx="4">
                  <c:v>49</c:v>
                </c:pt>
                <c:pt idx="5">
                  <c:v>58</c:v>
                </c:pt>
                <c:pt idx="6">
                  <c:v>65</c:v>
                </c:pt>
                <c:pt idx="7">
                  <c:v>74</c:v>
                </c:pt>
                <c:pt idx="8">
                  <c:v>80</c:v>
                </c:pt>
                <c:pt idx="9">
                  <c:v>86</c:v>
                </c:pt>
                <c:pt idx="10">
                  <c:v>92</c:v>
                </c:pt>
                <c:pt idx="11">
                  <c:v>100</c:v>
                </c:pt>
                <c:pt idx="12">
                  <c:v>108</c:v>
                </c:pt>
                <c:pt idx="13">
                  <c:v>115</c:v>
                </c:pt>
                <c:pt idx="14">
                  <c:v>122</c:v>
                </c:pt>
                <c:pt idx="15">
                  <c:v>135</c:v>
                </c:pt>
                <c:pt idx="16">
                  <c:v>140</c:v>
                </c:pt>
                <c:pt idx="17">
                  <c:v>145</c:v>
                </c:pt>
                <c:pt idx="18">
                  <c:v>150</c:v>
                </c:pt>
                <c:pt idx="19">
                  <c:v>155</c:v>
                </c:pt>
                <c:pt idx="20">
                  <c:v>160</c:v>
                </c:pt>
                <c:pt idx="21">
                  <c:v>165</c:v>
                </c:pt>
                <c:pt idx="22">
                  <c:v>170</c:v>
                </c:pt>
                <c:pt idx="23">
                  <c:v>175</c:v>
                </c:pt>
                <c:pt idx="24">
                  <c:v>178</c:v>
                </c:pt>
                <c:pt idx="25">
                  <c:v>182</c:v>
                </c:pt>
                <c:pt idx="26">
                  <c:v>184</c:v>
                </c:pt>
                <c:pt idx="27">
                  <c:v>185</c:v>
                </c:pt>
                <c:pt idx="28">
                  <c:v>188</c:v>
                </c:pt>
                <c:pt idx="29">
                  <c:v>190</c:v>
                </c:pt>
              </c:numCache>
            </c:numRef>
          </c:yVal>
          <c:smooth val="0"/>
          <c:extLst>
            <c:ext xmlns:c16="http://schemas.microsoft.com/office/drawing/2014/chart" uri="{C3380CC4-5D6E-409C-BE32-E72D297353CC}">
              <c16:uniqueId val="{00000001-0130-4A30-9EE9-8AE902FC3834}"/>
            </c:ext>
          </c:extLst>
        </c:ser>
        <c:ser>
          <c:idx val="2"/>
          <c:order val="2"/>
          <c:tx>
            <c:v>C</c:v>
          </c:tx>
          <c:spPr>
            <a:ln w="28575">
              <a:noFill/>
            </a:ln>
          </c:spPr>
          <c:marker>
            <c:symbol val="circle"/>
            <c:size val="5"/>
          </c:marker>
          <c:xVal>
            <c:numRef>
              <c:f>'Transient Method-MG'!$Q$3:$Q$32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Method-MG'!$R$3:$R$32</c:f>
              <c:numCache>
                <c:formatCode>General</c:formatCode>
                <c:ptCount val="30"/>
                <c:pt idx="0">
                  <c:v>2</c:v>
                </c:pt>
                <c:pt idx="1">
                  <c:v>22</c:v>
                </c:pt>
                <c:pt idx="2">
                  <c:v>30</c:v>
                </c:pt>
                <c:pt idx="3">
                  <c:v>40</c:v>
                </c:pt>
                <c:pt idx="4">
                  <c:v>55</c:v>
                </c:pt>
                <c:pt idx="5">
                  <c:v>65</c:v>
                </c:pt>
                <c:pt idx="6">
                  <c:v>77</c:v>
                </c:pt>
                <c:pt idx="7">
                  <c:v>90</c:v>
                </c:pt>
                <c:pt idx="8">
                  <c:v>100</c:v>
                </c:pt>
                <c:pt idx="9">
                  <c:v>110</c:v>
                </c:pt>
                <c:pt idx="10">
                  <c:v>120</c:v>
                </c:pt>
                <c:pt idx="11">
                  <c:v>130</c:v>
                </c:pt>
                <c:pt idx="12">
                  <c:v>137</c:v>
                </c:pt>
                <c:pt idx="13">
                  <c:v>147</c:v>
                </c:pt>
                <c:pt idx="14">
                  <c:v>157</c:v>
                </c:pt>
                <c:pt idx="15">
                  <c:v>167</c:v>
                </c:pt>
                <c:pt idx="16">
                  <c:v>180</c:v>
                </c:pt>
                <c:pt idx="17">
                  <c:v>190</c:v>
                </c:pt>
                <c:pt idx="18">
                  <c:v>200</c:v>
                </c:pt>
                <c:pt idx="19">
                  <c:v>210</c:v>
                </c:pt>
                <c:pt idx="20">
                  <c:v>220</c:v>
                </c:pt>
                <c:pt idx="21">
                  <c:v>230</c:v>
                </c:pt>
                <c:pt idx="22">
                  <c:v>240</c:v>
                </c:pt>
                <c:pt idx="23">
                  <c:v>254</c:v>
                </c:pt>
                <c:pt idx="24">
                  <c:v>259</c:v>
                </c:pt>
                <c:pt idx="25">
                  <c:v>263</c:v>
                </c:pt>
                <c:pt idx="26">
                  <c:v>268</c:v>
                </c:pt>
                <c:pt idx="27">
                  <c:v>273</c:v>
                </c:pt>
                <c:pt idx="28">
                  <c:v>278</c:v>
                </c:pt>
                <c:pt idx="29">
                  <c:v>293</c:v>
                </c:pt>
              </c:numCache>
            </c:numRef>
          </c:yVal>
          <c:smooth val="0"/>
          <c:extLst>
            <c:ext xmlns:c16="http://schemas.microsoft.com/office/drawing/2014/chart" uri="{C3380CC4-5D6E-409C-BE32-E72D297353CC}">
              <c16:uniqueId val="{00000002-0130-4A30-9EE9-8AE902FC3834}"/>
            </c:ext>
          </c:extLst>
        </c:ser>
        <c:ser>
          <c:idx val="3"/>
          <c:order val="3"/>
          <c:tx>
            <c:v>D</c:v>
          </c:tx>
          <c:spPr>
            <a:ln w="28575">
              <a:noFill/>
            </a:ln>
          </c:spPr>
          <c:xVal>
            <c:numRef>
              <c:f>'Transient Method-MG'!$A$49:$A$60</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'Transient Method-MG'!$B$49:$B$60</c:f>
              <c:numCache>
                <c:formatCode>General</c:formatCode>
                <c:ptCount val="12"/>
                <c:pt idx="0">
                  <c:v>5</c:v>
                </c:pt>
                <c:pt idx="1">
                  <c:v>45</c:v>
                </c:pt>
                <c:pt idx="2">
                  <c:v>75</c:v>
                </c:pt>
                <c:pt idx="3">
                  <c:v>95</c:v>
                </c:pt>
                <c:pt idx="4">
                  <c:v>125</c:v>
                </c:pt>
                <c:pt idx="5">
                  <c:v>155</c:v>
                </c:pt>
                <c:pt idx="6">
                  <c:v>180</c:v>
                </c:pt>
                <c:pt idx="7">
                  <c:v>200</c:v>
                </c:pt>
                <c:pt idx="8">
                  <c:v>220</c:v>
                </c:pt>
                <c:pt idx="9">
                  <c:v>245</c:v>
                </c:pt>
                <c:pt idx="10">
                  <c:v>255</c:v>
                </c:pt>
                <c:pt idx="11">
                  <c:v>285</c:v>
                </c:pt>
              </c:numCache>
            </c:numRef>
          </c:yVal>
          <c:smooth val="0"/>
          <c:extLst>
            <c:ext xmlns:c16="http://schemas.microsoft.com/office/drawing/2014/chart" uri="{C3380CC4-5D6E-409C-BE32-E72D297353CC}">
              <c16:uniqueId val="{00000003-0130-4A30-9EE9-8AE902FC3834}"/>
            </c:ext>
          </c:extLst>
        </c:ser>
        <c:ser>
          <c:idx val="4"/>
          <c:order val="4"/>
          <c:tx>
            <c:v>E</c:v>
          </c:tx>
          <c:spPr>
            <a:ln w="28575">
              <a:noFill/>
            </a:ln>
          </c:spPr>
          <c:xVal>
            <c:numRef>
              <c:f>'Transient Method-MG'!$I$49:$I$78</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'Transient Method-MG'!$J$49:$J$78</c:f>
              <c:numCache>
                <c:formatCode>0</c:formatCode>
                <c:ptCount val="30"/>
                <c:pt idx="0">
                  <c:v>0</c:v>
                </c:pt>
                <c:pt idx="1">
                  <c:v>20</c:v>
                </c:pt>
                <c:pt idx="2">
                  <c:v>40</c:v>
                </c:pt>
                <c:pt idx="3">
                  <c:v>50</c:v>
                </c:pt>
                <c:pt idx="4">
                  <c:v>60</c:v>
                </c:pt>
                <c:pt idx="5">
                  <c:v>70</c:v>
                </c:pt>
                <c:pt idx="6">
                  <c:v>80</c:v>
                </c:pt>
                <c:pt idx="7">
                  <c:v>90</c:v>
                </c:pt>
                <c:pt idx="8">
                  <c:v>110</c:v>
                </c:pt>
                <c:pt idx="9">
                  <c:v>120</c:v>
                </c:pt>
                <c:pt idx="10">
                  <c:v>130</c:v>
                </c:pt>
                <c:pt idx="11">
                  <c:v>140</c:v>
                </c:pt>
                <c:pt idx="12">
                  <c:v>150</c:v>
                </c:pt>
                <c:pt idx="13">
                  <c:v>160</c:v>
                </c:pt>
                <c:pt idx="14">
                  <c:v>170</c:v>
                </c:pt>
                <c:pt idx="15">
                  <c:v>180</c:v>
                </c:pt>
                <c:pt idx="16">
                  <c:v>190</c:v>
                </c:pt>
                <c:pt idx="17">
                  <c:v>200</c:v>
                </c:pt>
                <c:pt idx="18">
                  <c:v>210</c:v>
                </c:pt>
                <c:pt idx="19">
                  <c:v>215</c:v>
                </c:pt>
                <c:pt idx="20" formatCode="General">
                  <c:v>223</c:v>
                </c:pt>
                <c:pt idx="21" formatCode="General">
                  <c:v>229</c:v>
                </c:pt>
                <c:pt idx="22" formatCode="General">
                  <c:v>235</c:v>
                </c:pt>
                <c:pt idx="23" formatCode="General">
                  <c:v>239</c:v>
                </c:pt>
                <c:pt idx="24" formatCode="General">
                  <c:v>245</c:v>
                </c:pt>
                <c:pt idx="25" formatCode="General">
                  <c:v>248</c:v>
                </c:pt>
                <c:pt idx="26" formatCode="General">
                  <c:v>253</c:v>
                </c:pt>
                <c:pt idx="27" formatCode="General">
                  <c:v>257</c:v>
                </c:pt>
                <c:pt idx="28" formatCode="General">
                  <c:v>261</c:v>
                </c:pt>
                <c:pt idx="29" formatCode="General">
                  <c:v>265</c:v>
                </c:pt>
              </c:numCache>
            </c:numRef>
          </c:yVal>
          <c:smooth val="0"/>
          <c:extLst>
            <c:ext xmlns:c16="http://schemas.microsoft.com/office/drawing/2014/chart" uri="{C3380CC4-5D6E-409C-BE32-E72D297353CC}">
              <c16:uniqueId val="{00000004-0130-4A30-9EE9-8AE902FC3834}"/>
            </c:ext>
          </c:extLst>
        </c:ser>
        <c:ser>
          <c:idx val="5"/>
          <c:order val="5"/>
          <c:tx>
            <c:v>F</c:v>
          </c:tx>
          <c:spPr>
            <a:ln w="28575">
              <a:noFill/>
            </a:ln>
          </c:spPr>
          <c:xVal>
            <c:numRef>
              <c:f>'Missed Grouse Site-Nov'!$A$3:$A$33</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'Missed Grouse Site-Nov'!$C$3:$C$33</c:f>
              <c:numCache>
                <c:formatCode>General</c:formatCode>
                <c:ptCount val="31"/>
                <c:pt idx="0">
                  <c:v>0</c:v>
                </c:pt>
                <c:pt idx="1">
                  <c:v>35</c:v>
                </c:pt>
                <c:pt idx="2">
                  <c:v>50</c:v>
                </c:pt>
                <c:pt idx="3">
                  <c:v>66</c:v>
                </c:pt>
                <c:pt idx="4">
                  <c:v>80</c:v>
                </c:pt>
                <c:pt idx="5">
                  <c:v>95</c:v>
                </c:pt>
                <c:pt idx="6">
                  <c:v>110</c:v>
                </c:pt>
                <c:pt idx="7">
                  <c:v>125</c:v>
                </c:pt>
                <c:pt idx="8">
                  <c:v>139</c:v>
                </c:pt>
                <c:pt idx="9">
                  <c:v>150</c:v>
                </c:pt>
                <c:pt idx="10">
                  <c:v>157</c:v>
                </c:pt>
                <c:pt idx="11">
                  <c:v>168</c:v>
                </c:pt>
                <c:pt idx="12">
                  <c:v>179</c:v>
                </c:pt>
                <c:pt idx="13">
                  <c:v>191</c:v>
                </c:pt>
                <c:pt idx="14">
                  <c:v>202</c:v>
                </c:pt>
                <c:pt idx="15">
                  <c:v>213</c:v>
                </c:pt>
                <c:pt idx="16">
                  <c:v>223</c:v>
                </c:pt>
                <c:pt idx="17">
                  <c:v>233</c:v>
                </c:pt>
                <c:pt idx="18">
                  <c:v>243</c:v>
                </c:pt>
                <c:pt idx="19">
                  <c:v>253</c:v>
                </c:pt>
                <c:pt idx="20">
                  <c:v>264</c:v>
                </c:pt>
                <c:pt idx="21">
                  <c:v>275</c:v>
                </c:pt>
                <c:pt idx="22">
                  <c:v>290</c:v>
                </c:pt>
                <c:pt idx="23">
                  <c:v>298</c:v>
                </c:pt>
                <c:pt idx="24">
                  <c:v>306</c:v>
                </c:pt>
                <c:pt idx="25">
                  <c:v>315</c:v>
                </c:pt>
                <c:pt idx="26">
                  <c:v>324</c:v>
                </c:pt>
                <c:pt idx="27">
                  <c:v>333</c:v>
                </c:pt>
                <c:pt idx="28">
                  <c:v>341</c:v>
                </c:pt>
                <c:pt idx="29">
                  <c:v>350</c:v>
                </c:pt>
                <c:pt idx="30">
                  <c:v>359</c:v>
                </c:pt>
              </c:numCache>
            </c:numRef>
          </c:yVal>
          <c:smooth val="0"/>
          <c:extLst>
            <c:ext xmlns:c16="http://schemas.microsoft.com/office/drawing/2014/chart" uri="{C3380CC4-5D6E-409C-BE32-E72D297353CC}">
              <c16:uniqueId val="{00000005-0130-4A30-9EE9-8AE902FC3834}"/>
            </c:ext>
          </c:extLst>
        </c:ser>
        <c:dLbls>
          <c:showLegendKey val="0"/>
          <c:showVal val="0"/>
          <c:showCatName val="0"/>
          <c:showSerName val="0"/>
          <c:showPercent val="0"/>
          <c:showBubbleSize val="0"/>
        </c:dLbls>
        <c:axId val="49321024"/>
        <c:axId val="49321600"/>
      </c:scatterChart>
      <c:valAx>
        <c:axId val="49321024"/>
        <c:scaling>
          <c:orientation val="minMax"/>
          <c:max val="30"/>
        </c:scaling>
        <c:delete val="0"/>
        <c:axPos val="b"/>
        <c:majorGridlines/>
        <c:title>
          <c:tx>
            <c:rich>
              <a:bodyPr/>
              <a:lstStyle/>
              <a:p>
                <a:pPr>
                  <a:defRPr/>
                </a:pPr>
                <a:r>
                  <a:rPr lang="en-US"/>
                  <a:t>Time (min)</a:t>
                </a:r>
              </a:p>
            </c:rich>
          </c:tx>
          <c:overlay val="0"/>
        </c:title>
        <c:numFmt formatCode="General" sourceLinked="1"/>
        <c:majorTickMark val="out"/>
        <c:minorTickMark val="none"/>
        <c:tickLblPos val="nextTo"/>
        <c:crossAx val="49321600"/>
        <c:crosses val="autoZero"/>
        <c:crossBetween val="midCat"/>
      </c:valAx>
      <c:valAx>
        <c:axId val="49321600"/>
        <c:scaling>
          <c:orientation val="minMax"/>
        </c:scaling>
        <c:delete val="0"/>
        <c:axPos val="l"/>
        <c:majorGridlines/>
        <c:title>
          <c:tx>
            <c:rich>
              <a:bodyPr rot="-5400000" vert="horz"/>
              <a:lstStyle/>
              <a:p>
                <a:pPr>
                  <a:defRPr/>
                </a:pPr>
                <a:r>
                  <a:rPr lang="en-US"/>
                  <a:t>Infiltration (mm)</a:t>
                </a:r>
              </a:p>
            </c:rich>
          </c:tx>
          <c:overlay val="0"/>
        </c:title>
        <c:numFmt formatCode="General" sourceLinked="1"/>
        <c:majorTickMark val="out"/>
        <c:minorTickMark val="none"/>
        <c:tickLblPos val="nextTo"/>
        <c:crossAx val="49321024"/>
        <c:crosses val="autoZero"/>
        <c:crossBetween val="midCat"/>
      </c:valAx>
      <c:spPr>
        <a:noFill/>
      </c:spPr>
    </c:plotArea>
    <c:legend>
      <c:legendPos val="r"/>
      <c:layout>
        <c:manualLayout>
          <c:xMode val="edge"/>
          <c:yMode val="edge"/>
          <c:x val="0.122057619946594"/>
          <c:y val="3.3263305656181907E-2"/>
          <c:w val="4.8956239954086517E-2"/>
          <c:h val="0.30696737225434823"/>
        </c:manualLayout>
      </c:layout>
      <c:overlay val="0"/>
    </c:legend>
    <c:plotVisOnly val="1"/>
    <c:dispBlanksAs val="gap"/>
    <c:showDLblsOverMax val="0"/>
  </c:chart>
  <c:spPr>
    <a:noFill/>
  </c:spPr>
  <c:txPr>
    <a:bodyPr/>
    <a:lstStyle/>
    <a:p>
      <a:pPr>
        <a:defRPr sz="1600"/>
      </a:pPr>
      <a:endParaRPr lang="en-US"/>
    </a:p>
  </c:txPr>
  <c:printSettings>
    <c:headerFooter/>
    <c:pageMargins b="0.75000000000000022" l="0.70000000000000018" r="0.70000000000000018" t="0.75000000000000022" header="0.3000000000000001" footer="0.3000000000000001"/>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zoomScale="77"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orientation="landscape"/>
  <drawing r:id="rId1"/>
</chartsheet>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276225</xdr:colOff>
      <xdr:row>2</xdr:row>
      <xdr:rowOff>85725</xdr:rowOff>
    </xdr:from>
    <xdr:to>
      <xdr:col>12</xdr:col>
      <xdr:colOff>428625</xdr:colOff>
      <xdr:row>23</xdr:row>
      <xdr:rowOff>133350</xdr:rowOff>
    </xdr:to>
    <xdr:sp macro="" textlink="">
      <xdr:nvSpPr>
        <xdr:cNvPr id="2" name="Rectangle 1"/>
        <xdr:cNvSpPr/>
      </xdr:nvSpPr>
      <xdr:spPr>
        <a:xfrm>
          <a:off x="885825" y="466725"/>
          <a:ext cx="6858000" cy="404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447675</xdr:colOff>
      <xdr:row>5</xdr:row>
      <xdr:rowOff>38100</xdr:rowOff>
    </xdr:from>
    <xdr:to>
      <xdr:col>12</xdr:col>
      <xdr:colOff>371475</xdr:colOff>
      <xdr:row>18</xdr:row>
      <xdr:rowOff>9525</xdr:rowOff>
    </xdr:to>
    <xdr:grpSp>
      <xdr:nvGrpSpPr>
        <xdr:cNvPr id="3" name="Group 225"/>
        <xdr:cNvGrpSpPr>
          <a:grpSpLocks/>
        </xdr:cNvGrpSpPr>
      </xdr:nvGrpSpPr>
      <xdr:grpSpPr bwMode="auto">
        <a:xfrm>
          <a:off x="1057275" y="952500"/>
          <a:ext cx="6629400" cy="2348865"/>
          <a:chOff x="3640" y="1980"/>
          <a:chExt cx="10450" cy="3855"/>
        </a:xfrm>
      </xdr:grpSpPr>
      <xdr:grpSp>
        <xdr:nvGrpSpPr>
          <xdr:cNvPr id="4" name="Group 226"/>
          <xdr:cNvGrpSpPr>
            <a:grpSpLocks/>
          </xdr:cNvGrpSpPr>
        </xdr:nvGrpSpPr>
        <xdr:grpSpPr bwMode="auto">
          <a:xfrm>
            <a:off x="8084" y="3443"/>
            <a:ext cx="6006" cy="2137"/>
            <a:chOff x="8084" y="3983"/>
            <a:chExt cx="6006" cy="2137"/>
          </a:xfrm>
        </xdr:grpSpPr>
        <xdr:grpSp>
          <xdr:nvGrpSpPr>
            <xdr:cNvPr id="26" name="Group 227"/>
            <xdr:cNvGrpSpPr>
              <a:grpSpLocks/>
            </xdr:cNvGrpSpPr>
          </xdr:nvGrpSpPr>
          <xdr:grpSpPr bwMode="auto">
            <a:xfrm>
              <a:off x="8084" y="3983"/>
              <a:ext cx="3738" cy="2137"/>
              <a:chOff x="8084" y="3982"/>
              <a:chExt cx="3738" cy="2137"/>
            </a:xfrm>
          </xdr:grpSpPr>
          <xdr:sp macro="" textlink="">
            <xdr:nvSpPr>
              <xdr:cNvPr id="30" name="Text Box 228"/>
              <xdr:cNvSpPr txBox="1">
                <a:spLocks noChangeArrowheads="1"/>
              </xdr:cNvSpPr>
            </xdr:nvSpPr>
            <xdr:spPr bwMode="auto">
              <a:xfrm>
                <a:off x="8126" y="5292"/>
                <a:ext cx="329" cy="42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1" name="Text Box 229"/>
              <xdr:cNvSpPr txBox="1">
                <a:spLocks noChangeArrowheads="1"/>
              </xdr:cNvSpPr>
            </xdr:nvSpPr>
            <xdr:spPr bwMode="auto">
              <a:xfrm>
                <a:off x="8084" y="4199"/>
                <a:ext cx="462" cy="449"/>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F</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2" name="AutoShape 230"/>
              <xdr:cNvSpPr>
                <a:spLocks noChangeArrowheads="1"/>
              </xdr:cNvSpPr>
            </xdr:nvSpPr>
            <xdr:spPr bwMode="auto">
              <a:xfrm>
                <a:off x="8455" y="4060"/>
                <a:ext cx="435" cy="320"/>
              </a:xfrm>
              <a:prstGeom prst="triangle">
                <a:avLst>
                  <a:gd name="adj" fmla="val 50000"/>
                </a:avLst>
              </a:prstGeom>
              <a:solidFill>
                <a:srgbClr val="7030A0"/>
              </a:solidFill>
              <a:ln w="9525">
                <a:solidFill>
                  <a:srgbClr val="000000"/>
                </a:solidFill>
                <a:miter lim="800000"/>
                <a:headEnd/>
                <a:tailEnd/>
              </a:ln>
            </xdr:spPr>
          </xdr:sp>
          <xdr:sp macro="" textlink="">
            <xdr:nvSpPr>
              <xdr:cNvPr id="33" name="AutoShape 231"/>
              <xdr:cNvSpPr>
                <a:spLocks noChangeArrowheads="1"/>
              </xdr:cNvSpPr>
            </xdr:nvSpPr>
            <xdr:spPr bwMode="auto">
              <a:xfrm>
                <a:off x="8455" y="5155"/>
                <a:ext cx="435" cy="320"/>
              </a:xfrm>
              <a:prstGeom prst="triangle">
                <a:avLst>
                  <a:gd name="adj" fmla="val 50000"/>
                </a:avLst>
              </a:prstGeom>
              <a:solidFill>
                <a:srgbClr val="7030A0"/>
              </a:solidFill>
              <a:ln w="9525">
                <a:solidFill>
                  <a:srgbClr val="000000"/>
                </a:solidFill>
                <a:miter lim="800000"/>
                <a:headEnd/>
                <a:tailEnd/>
              </a:ln>
            </xdr:spPr>
          </xdr:sp>
          <xdr:sp macro="" textlink="">
            <xdr:nvSpPr>
              <xdr:cNvPr id="34" name="Text Box 232"/>
              <xdr:cNvSpPr txBox="1">
                <a:spLocks noChangeArrowheads="1"/>
              </xdr:cNvSpPr>
            </xdr:nvSpPr>
            <xdr:spPr bwMode="auto">
              <a:xfrm>
                <a:off x="9346" y="5714"/>
                <a:ext cx="956" cy="4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1.5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5" name="Text Box 233"/>
              <xdr:cNvSpPr txBox="1">
                <a:spLocks noChangeArrowheads="1"/>
              </xdr:cNvSpPr>
            </xdr:nvSpPr>
            <xdr:spPr bwMode="auto">
              <a:xfrm>
                <a:off x="9117" y="3982"/>
                <a:ext cx="462" cy="41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G</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6" name="Text Box 234"/>
              <xdr:cNvSpPr txBox="1">
                <a:spLocks noChangeArrowheads="1"/>
              </xdr:cNvSpPr>
            </xdr:nvSpPr>
            <xdr:spPr bwMode="auto">
              <a:xfrm>
                <a:off x="10204" y="3982"/>
                <a:ext cx="462" cy="41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H</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7" name="Text Box 235"/>
              <xdr:cNvSpPr txBox="1">
                <a:spLocks noChangeArrowheads="1"/>
              </xdr:cNvSpPr>
            </xdr:nvSpPr>
            <xdr:spPr bwMode="auto">
              <a:xfrm>
                <a:off x="11120" y="4860"/>
                <a:ext cx="702" cy="4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8" name="Rectangle 236"/>
              <xdr:cNvSpPr>
                <a:spLocks noChangeArrowheads="1"/>
              </xdr:cNvSpPr>
            </xdr:nvSpPr>
            <xdr:spPr bwMode="auto">
              <a:xfrm>
                <a:off x="8665" y="4484"/>
                <a:ext cx="2423" cy="1123"/>
              </a:xfrm>
              <a:prstGeom prst="rect">
                <a:avLst/>
              </a:prstGeom>
              <a:noFill/>
              <a:ln w="9525">
                <a:solidFill>
                  <a:srgbClr val="000000"/>
                </a:solidFill>
                <a:miter lim="800000"/>
                <a:headEnd/>
                <a:tailEnd/>
              </a:ln>
            </xdr:spPr>
          </xdr:sp>
          <xdr:sp macro="" textlink="">
            <xdr:nvSpPr>
              <xdr:cNvPr id="39" name="Oval 237"/>
              <xdr:cNvSpPr>
                <a:spLocks noChangeArrowheads="1"/>
              </xdr:cNvSpPr>
            </xdr:nvSpPr>
            <xdr:spPr bwMode="auto">
              <a:xfrm>
                <a:off x="10971" y="5534"/>
                <a:ext cx="186" cy="180"/>
              </a:xfrm>
              <a:prstGeom prst="ellipse">
                <a:avLst/>
              </a:prstGeom>
              <a:solidFill>
                <a:srgbClr val="00B0F0"/>
              </a:solidFill>
              <a:ln w="9525">
                <a:solidFill>
                  <a:srgbClr val="00B0F0"/>
                </a:solidFill>
                <a:round/>
                <a:headEnd/>
                <a:tailEnd/>
              </a:ln>
            </xdr:spPr>
          </xdr:sp>
          <xdr:sp macro="" textlink="">
            <xdr:nvSpPr>
              <xdr:cNvPr id="40" name="Oval 238"/>
              <xdr:cNvSpPr>
                <a:spLocks noChangeArrowheads="1"/>
              </xdr:cNvSpPr>
            </xdr:nvSpPr>
            <xdr:spPr bwMode="auto">
              <a:xfrm>
                <a:off x="10971" y="4360"/>
                <a:ext cx="186" cy="180"/>
              </a:xfrm>
              <a:prstGeom prst="ellipse">
                <a:avLst/>
              </a:prstGeom>
              <a:solidFill>
                <a:srgbClr val="00B0F0"/>
              </a:solidFill>
              <a:ln w="9525">
                <a:solidFill>
                  <a:srgbClr val="00B0F0"/>
                </a:solidFill>
                <a:round/>
                <a:headEnd/>
                <a:tailEnd/>
              </a:ln>
            </xdr:spPr>
          </xdr:sp>
          <xdr:sp macro="" textlink="">
            <xdr:nvSpPr>
              <xdr:cNvPr id="41" name="Rectangle 239"/>
              <xdr:cNvSpPr>
                <a:spLocks noChangeArrowheads="1"/>
              </xdr:cNvSpPr>
            </xdr:nvSpPr>
            <xdr:spPr bwMode="auto">
              <a:xfrm>
                <a:off x="10302" y="4344"/>
                <a:ext cx="277" cy="210"/>
              </a:xfrm>
              <a:prstGeom prst="rect">
                <a:avLst/>
              </a:prstGeom>
              <a:solidFill>
                <a:srgbClr val="00B050"/>
              </a:solidFill>
              <a:ln w="9525">
                <a:solidFill>
                  <a:srgbClr val="00B050"/>
                </a:solidFill>
                <a:miter lim="800000"/>
                <a:headEnd/>
                <a:tailEnd/>
              </a:ln>
            </xdr:spPr>
          </xdr:sp>
          <xdr:sp macro="" textlink="">
            <xdr:nvSpPr>
              <xdr:cNvPr id="42" name="Rectangle 240"/>
              <xdr:cNvSpPr>
                <a:spLocks noChangeArrowheads="1"/>
              </xdr:cNvSpPr>
            </xdr:nvSpPr>
            <xdr:spPr bwMode="auto">
              <a:xfrm>
                <a:off x="9214" y="4344"/>
                <a:ext cx="276" cy="210"/>
              </a:xfrm>
              <a:prstGeom prst="rect">
                <a:avLst/>
              </a:prstGeom>
              <a:solidFill>
                <a:srgbClr val="00B050"/>
              </a:solidFill>
              <a:ln w="9525">
                <a:solidFill>
                  <a:srgbClr val="00B050"/>
                </a:solidFill>
                <a:miter lim="800000"/>
                <a:headEnd/>
                <a:tailEnd/>
              </a:ln>
            </xdr:spPr>
          </xdr:sp>
          <xdr:sp macro="" textlink="">
            <xdr:nvSpPr>
              <xdr:cNvPr id="43" name="Rectangle 241"/>
              <xdr:cNvSpPr>
                <a:spLocks noChangeArrowheads="1"/>
              </xdr:cNvSpPr>
            </xdr:nvSpPr>
            <xdr:spPr bwMode="auto">
              <a:xfrm>
                <a:off x="8536" y="4344"/>
                <a:ext cx="277" cy="210"/>
              </a:xfrm>
              <a:prstGeom prst="rect">
                <a:avLst/>
              </a:prstGeom>
              <a:solidFill>
                <a:srgbClr val="00B050"/>
              </a:solidFill>
              <a:ln w="9525">
                <a:solidFill>
                  <a:srgbClr val="00B050"/>
                </a:solidFill>
                <a:miter lim="800000"/>
                <a:headEnd/>
                <a:tailEnd/>
              </a:ln>
            </xdr:spPr>
          </xdr:sp>
          <xdr:sp macro="" textlink="">
            <xdr:nvSpPr>
              <xdr:cNvPr id="44" name="Rectangle 242"/>
              <xdr:cNvSpPr>
                <a:spLocks noChangeArrowheads="1"/>
              </xdr:cNvSpPr>
            </xdr:nvSpPr>
            <xdr:spPr bwMode="auto">
              <a:xfrm>
                <a:off x="8536" y="5397"/>
                <a:ext cx="277" cy="210"/>
              </a:xfrm>
              <a:prstGeom prst="rect">
                <a:avLst/>
              </a:prstGeom>
              <a:solidFill>
                <a:srgbClr val="00B050"/>
              </a:solidFill>
              <a:ln w="9525">
                <a:solidFill>
                  <a:srgbClr val="00B050"/>
                </a:solidFill>
                <a:miter lim="800000"/>
                <a:headEnd/>
                <a:tailEnd/>
              </a:ln>
            </xdr:spPr>
          </xdr:sp>
          <xdr:sp macro="" textlink="">
            <xdr:nvSpPr>
              <xdr:cNvPr id="45" name="Text Box 243"/>
              <xdr:cNvSpPr txBox="1">
                <a:spLocks noChangeArrowheads="1"/>
              </xdr:cNvSpPr>
            </xdr:nvSpPr>
            <xdr:spPr bwMode="auto">
              <a:xfrm>
                <a:off x="11225" y="5338"/>
                <a:ext cx="462" cy="527"/>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J</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46" name="Text Box 244"/>
              <xdr:cNvSpPr txBox="1">
                <a:spLocks noChangeArrowheads="1"/>
              </xdr:cNvSpPr>
            </xdr:nvSpPr>
            <xdr:spPr bwMode="auto">
              <a:xfrm>
                <a:off x="11195" y="4245"/>
                <a:ext cx="462" cy="527"/>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I</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grpSp>
          <xdr:nvGrpSpPr>
            <xdr:cNvPr id="27" name="Group 245"/>
            <xdr:cNvGrpSpPr>
              <a:grpSpLocks/>
            </xdr:cNvGrpSpPr>
          </xdr:nvGrpSpPr>
          <xdr:grpSpPr bwMode="auto">
            <a:xfrm>
              <a:off x="11944" y="4648"/>
              <a:ext cx="2146" cy="770"/>
              <a:chOff x="13004" y="4562"/>
              <a:chExt cx="2146" cy="770"/>
            </a:xfrm>
          </xdr:grpSpPr>
          <xdr:cxnSp macro="">
            <xdr:nvCxnSpPr>
              <xdr:cNvPr id="28" name="AutoShape 246"/>
              <xdr:cNvCxnSpPr>
                <a:cxnSpLocks noChangeShapeType="1"/>
              </xdr:cNvCxnSpPr>
            </xdr:nvCxnSpPr>
            <xdr:spPr bwMode="auto">
              <a:xfrm flipH="1">
                <a:off x="13004" y="4843"/>
                <a:ext cx="554" cy="0"/>
              </a:xfrm>
              <a:prstGeom prst="straightConnector1">
                <a:avLst/>
              </a:prstGeom>
              <a:noFill/>
              <a:ln w="9525">
                <a:solidFill>
                  <a:srgbClr val="000000"/>
                </a:solidFill>
                <a:round/>
                <a:headEnd/>
                <a:tailEnd type="triangle" w="med" len="med"/>
              </a:ln>
            </xdr:spPr>
          </xdr:cxnSp>
          <xdr:sp macro="" textlink="">
            <xdr:nvSpPr>
              <xdr:cNvPr id="29" name="Text Box 247"/>
              <xdr:cNvSpPr txBox="1">
                <a:spLocks noChangeArrowheads="1"/>
              </xdr:cNvSpPr>
            </xdr:nvSpPr>
            <xdr:spPr bwMode="auto">
              <a:xfrm>
                <a:off x="13440" y="4562"/>
                <a:ext cx="1710" cy="7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Infiltrometer site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grpSp>
      <xdr:grpSp>
        <xdr:nvGrpSpPr>
          <xdr:cNvPr id="5" name="Group 248"/>
          <xdr:cNvGrpSpPr>
            <a:grpSpLocks/>
          </xdr:cNvGrpSpPr>
        </xdr:nvGrpSpPr>
        <xdr:grpSpPr bwMode="auto">
          <a:xfrm>
            <a:off x="3640" y="1980"/>
            <a:ext cx="5111" cy="3855"/>
            <a:chOff x="3640" y="1980"/>
            <a:chExt cx="5111" cy="3855"/>
          </a:xfrm>
        </xdr:grpSpPr>
        <xdr:grpSp>
          <xdr:nvGrpSpPr>
            <xdr:cNvPr id="11" name="Group 249"/>
            <xdr:cNvGrpSpPr>
              <a:grpSpLocks/>
            </xdr:cNvGrpSpPr>
          </xdr:nvGrpSpPr>
          <xdr:grpSpPr bwMode="auto">
            <a:xfrm>
              <a:off x="3640" y="3468"/>
              <a:ext cx="4290" cy="2367"/>
              <a:chOff x="3640" y="3960"/>
              <a:chExt cx="4290" cy="2367"/>
            </a:xfrm>
          </xdr:grpSpPr>
          <xdr:sp macro="" textlink="">
            <xdr:nvSpPr>
              <xdr:cNvPr id="18" name="Text Box 4"/>
              <xdr:cNvSpPr txBox="1">
                <a:spLocks noChangeArrowheads="1"/>
              </xdr:cNvSpPr>
            </xdr:nvSpPr>
            <xdr:spPr bwMode="auto">
              <a:xfrm>
                <a:off x="4036" y="5761"/>
                <a:ext cx="510"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A</a:t>
                </a:r>
              </a:p>
              <a:p>
                <a:pPr algn="l" rtl="0">
                  <a:defRPr sz="1000"/>
                </a:pPr>
                <a:endParaRPr lang="en-US" sz="1100" b="1" i="0" u="none" strike="noStrike" baseline="0">
                  <a:solidFill>
                    <a:srgbClr val="000000"/>
                  </a:solidFill>
                  <a:latin typeface="Calibri"/>
                </a:endParaRPr>
              </a:p>
            </xdr:txBody>
          </xdr:sp>
          <xdr:sp macro="" textlink="">
            <xdr:nvSpPr>
              <xdr:cNvPr id="19" name="Text Box 27"/>
              <xdr:cNvSpPr txBox="1">
                <a:spLocks noChangeArrowheads="1"/>
              </xdr:cNvSpPr>
            </xdr:nvSpPr>
            <xdr:spPr bwMode="auto">
              <a:xfrm>
                <a:off x="4000" y="3978"/>
                <a:ext cx="510"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B</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20" name="Text Box 6"/>
              <xdr:cNvSpPr txBox="1">
                <a:spLocks noChangeArrowheads="1"/>
              </xdr:cNvSpPr>
            </xdr:nvSpPr>
            <xdr:spPr bwMode="auto">
              <a:xfrm>
                <a:off x="7420" y="3996"/>
                <a:ext cx="510"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C</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21" name="Text Box 7"/>
              <xdr:cNvSpPr txBox="1">
                <a:spLocks noChangeArrowheads="1"/>
              </xdr:cNvSpPr>
            </xdr:nvSpPr>
            <xdr:spPr bwMode="auto">
              <a:xfrm>
                <a:off x="5639" y="3960"/>
                <a:ext cx="690" cy="706"/>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2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22" name="Rectangle 13"/>
              <xdr:cNvSpPr>
                <a:spLocks noChangeArrowheads="1"/>
              </xdr:cNvSpPr>
            </xdr:nvSpPr>
            <xdr:spPr bwMode="auto">
              <a:xfrm>
                <a:off x="4350" y="4443"/>
                <a:ext cx="3121" cy="1123"/>
              </a:xfrm>
              <a:prstGeom prst="rect">
                <a:avLst/>
              </a:prstGeom>
              <a:noFill/>
              <a:ln w="9525">
                <a:solidFill>
                  <a:srgbClr val="000000"/>
                </a:solidFill>
                <a:miter lim="800000"/>
                <a:headEnd/>
                <a:tailEnd/>
              </a:ln>
            </xdr:spPr>
          </xdr:sp>
          <xdr:sp macro="" textlink="">
            <xdr:nvSpPr>
              <xdr:cNvPr id="23" name="Text Box 14"/>
              <xdr:cNvSpPr txBox="1">
                <a:spLocks noChangeArrowheads="1"/>
              </xdr:cNvSpPr>
            </xdr:nvSpPr>
            <xdr:spPr bwMode="auto">
              <a:xfrm>
                <a:off x="7327" y="5784"/>
                <a:ext cx="510"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D</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24" name="Text Box 8"/>
              <xdr:cNvSpPr txBox="1">
                <a:spLocks noChangeArrowheads="1"/>
              </xdr:cNvSpPr>
            </xdr:nvSpPr>
            <xdr:spPr bwMode="auto">
              <a:xfrm>
                <a:off x="3640" y="4738"/>
                <a:ext cx="690" cy="628"/>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25" name="Text Box 9"/>
              <xdr:cNvSpPr txBox="1">
                <a:spLocks noChangeArrowheads="1"/>
              </xdr:cNvSpPr>
            </xdr:nvSpPr>
            <xdr:spPr bwMode="auto">
              <a:xfrm>
                <a:off x="4740" y="4500"/>
                <a:ext cx="2565" cy="76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500" b="1" i="0" u="none" strike="noStrike" baseline="0">
                  <a:solidFill>
                    <a:srgbClr val="000000"/>
                  </a:solidFill>
                  <a:latin typeface="Times New Roman"/>
                  <a:cs typeface="Times New Roman"/>
                </a:endParaRPr>
              </a:p>
              <a:p>
                <a:pPr algn="l" rtl="0">
                  <a:defRPr sz="1000"/>
                </a:pPr>
                <a:r>
                  <a:rPr lang="en-US" sz="1100" b="1" i="0" u="none" strike="noStrike" baseline="0">
                    <a:solidFill>
                      <a:srgbClr val="000000"/>
                    </a:solidFill>
                    <a:latin typeface="Calibri"/>
                  </a:rPr>
                  <a:t>Survey site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sp macro="" textlink="">
          <xdr:nvSpPr>
            <xdr:cNvPr id="12" name="Text Box 258"/>
            <xdr:cNvSpPr txBox="1">
              <a:spLocks noChangeArrowheads="1"/>
            </xdr:cNvSpPr>
          </xdr:nvSpPr>
          <xdr:spPr bwMode="auto">
            <a:xfrm>
              <a:off x="7674" y="2700"/>
              <a:ext cx="1077" cy="4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0.60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nvGrpSpPr>
            <xdr:cNvPr id="13" name="Group 259"/>
            <xdr:cNvGrpSpPr>
              <a:grpSpLocks/>
            </xdr:cNvGrpSpPr>
          </xdr:nvGrpSpPr>
          <xdr:grpSpPr bwMode="auto">
            <a:xfrm>
              <a:off x="7239" y="1980"/>
              <a:ext cx="746" cy="1885"/>
              <a:chOff x="7239" y="1980"/>
              <a:chExt cx="746" cy="1885"/>
            </a:xfrm>
          </xdr:grpSpPr>
          <xdr:sp macro="" textlink="">
            <xdr:nvSpPr>
              <xdr:cNvPr id="14" name="Text Box 260"/>
              <xdr:cNvSpPr txBox="1">
                <a:spLocks noChangeArrowheads="1"/>
              </xdr:cNvSpPr>
            </xdr:nvSpPr>
            <xdr:spPr bwMode="auto">
              <a:xfrm>
                <a:off x="7580" y="2217"/>
                <a:ext cx="405"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K</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cxnSp macro="">
            <xdr:nvCxnSpPr>
              <xdr:cNvPr id="15" name="AutoShape 261"/>
              <xdr:cNvCxnSpPr>
                <a:cxnSpLocks noChangeShapeType="1"/>
              </xdr:cNvCxnSpPr>
            </xdr:nvCxnSpPr>
            <xdr:spPr bwMode="auto">
              <a:xfrm flipH="1">
                <a:off x="7476" y="2280"/>
                <a:ext cx="9" cy="1585"/>
              </a:xfrm>
              <a:prstGeom prst="straightConnector1">
                <a:avLst/>
              </a:prstGeom>
              <a:noFill/>
              <a:ln w="9525">
                <a:solidFill>
                  <a:srgbClr val="000000"/>
                </a:solidFill>
                <a:round/>
                <a:headEnd type="triangle" w="med" len="med"/>
                <a:tailEnd type="triangle" w="med" len="med"/>
              </a:ln>
            </xdr:spPr>
          </xdr:cxnSp>
          <xdr:sp macro="" textlink="">
            <xdr:nvSpPr>
              <xdr:cNvPr id="16" name="Oval 262"/>
              <xdr:cNvSpPr>
                <a:spLocks noChangeArrowheads="1"/>
              </xdr:cNvSpPr>
            </xdr:nvSpPr>
            <xdr:spPr bwMode="auto">
              <a:xfrm>
                <a:off x="7355" y="2339"/>
                <a:ext cx="210" cy="180"/>
              </a:xfrm>
              <a:prstGeom prst="ellipse">
                <a:avLst/>
              </a:prstGeom>
              <a:solidFill>
                <a:srgbClr val="00B0F0"/>
              </a:solidFill>
              <a:ln w="9525">
                <a:solidFill>
                  <a:srgbClr val="00B0F0"/>
                </a:solidFill>
                <a:round/>
                <a:headEnd/>
                <a:tailEnd/>
              </a:ln>
            </xdr:spPr>
          </xdr:sp>
          <xdr:sp macro="" textlink="">
            <xdr:nvSpPr>
              <xdr:cNvPr id="17" name="AutoShape 263"/>
              <xdr:cNvSpPr>
                <a:spLocks noChangeArrowheads="1"/>
              </xdr:cNvSpPr>
            </xdr:nvSpPr>
            <xdr:spPr bwMode="auto">
              <a:xfrm>
                <a:off x="7239" y="1980"/>
                <a:ext cx="435" cy="320"/>
              </a:xfrm>
              <a:prstGeom prst="triangle">
                <a:avLst>
                  <a:gd name="adj" fmla="val 50000"/>
                </a:avLst>
              </a:prstGeom>
              <a:solidFill>
                <a:srgbClr val="7030A0"/>
              </a:solidFill>
              <a:ln w="9525">
                <a:solidFill>
                  <a:srgbClr val="000000"/>
                </a:solidFill>
                <a:miter lim="800000"/>
                <a:headEnd/>
                <a:tailEnd/>
              </a:ln>
            </xdr:spPr>
          </xdr:sp>
        </xdr:grpSp>
      </xdr:grpSp>
      <xdr:grpSp>
        <xdr:nvGrpSpPr>
          <xdr:cNvPr id="6" name="Group 61"/>
          <xdr:cNvGrpSpPr>
            <a:grpSpLocks/>
          </xdr:cNvGrpSpPr>
        </xdr:nvGrpSpPr>
        <xdr:grpSpPr bwMode="auto">
          <a:xfrm>
            <a:off x="7490" y="3960"/>
            <a:ext cx="720" cy="1080"/>
            <a:chOff x="0" y="0"/>
            <a:chExt cx="457200" cy="685800"/>
          </a:xfrm>
        </xdr:grpSpPr>
        <xdr:grpSp>
          <xdr:nvGrpSpPr>
            <xdr:cNvPr id="7" name="Group 62"/>
            <xdr:cNvGrpSpPr>
              <a:grpSpLocks/>
            </xdr:cNvGrpSpPr>
          </xdr:nvGrpSpPr>
          <xdr:grpSpPr bwMode="auto">
            <a:xfrm>
              <a:off x="0" y="0"/>
              <a:ext cx="457200" cy="685800"/>
              <a:chOff x="0" y="0"/>
              <a:chExt cx="457200" cy="685800"/>
            </a:xfrm>
          </xdr:grpSpPr>
          <xdr:sp macro="" textlink="">
            <xdr:nvSpPr>
              <xdr:cNvPr id="9" name="Rectangle 63"/>
              <xdr:cNvSpPr>
                <a:spLocks noChangeArrowheads="1"/>
              </xdr:cNvSpPr>
            </xdr:nvSpPr>
            <xdr:spPr bwMode="auto">
              <a:xfrm>
                <a:off x="0" y="0"/>
                <a:ext cx="457200" cy="457200"/>
              </a:xfrm>
              <a:prstGeom prst="rect">
                <a:avLst/>
              </a:prstGeom>
              <a:noFill/>
              <a:ln w="9525">
                <a:solidFill>
                  <a:srgbClr val="000000"/>
                </a:solidFill>
                <a:miter lim="800000"/>
                <a:headEnd/>
                <a:tailEnd/>
              </a:ln>
              <a:effectLst>
                <a:outerShdw dist="23000" dir="5400000" rotWithShape="0">
                  <a:srgbClr val="808080">
                    <a:alpha val="34998"/>
                  </a:srgbClr>
                </a:outerShdw>
              </a:effectLst>
            </xdr:spPr>
          </xdr:sp>
          <xdr:sp macro="" textlink="">
            <xdr:nvSpPr>
              <xdr:cNvPr id="10" name="Text Box 64"/>
              <xdr:cNvSpPr txBox="1">
                <a:spLocks noChangeArrowheads="1"/>
              </xdr:cNvSpPr>
            </xdr:nvSpPr>
            <xdr:spPr bwMode="auto">
              <a:xfrm>
                <a:off x="0" y="228600"/>
                <a:ext cx="457200" cy="4572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SP</a:t>
                </a:r>
              </a:p>
              <a:p>
                <a:pPr algn="l" rtl="0">
                  <a:defRPr sz="1000"/>
                </a:pPr>
                <a:endParaRPr lang="en-US" sz="1100" b="0" i="0" u="none" strike="noStrike" baseline="0">
                  <a:solidFill>
                    <a:srgbClr val="000000"/>
                  </a:solidFill>
                  <a:latin typeface="Calibri"/>
                </a:endParaRPr>
              </a:p>
            </xdr:txBody>
          </xdr:sp>
        </xdr:grpSp>
        <xdr:sp macro="" textlink="">
          <xdr:nvSpPr>
            <xdr:cNvPr id="8" name="Diamond 65"/>
            <xdr:cNvSpPr>
              <a:spLocks noChangeArrowheads="1"/>
            </xdr:cNvSpPr>
          </xdr:nvSpPr>
          <xdr:spPr bwMode="auto">
            <a:xfrm>
              <a:off x="0" y="0"/>
              <a:ext cx="228600" cy="228600"/>
            </a:xfrm>
            <a:prstGeom prst="diamond">
              <a:avLst/>
            </a:prstGeom>
            <a:gradFill rotWithShape="1">
              <a:gsLst>
                <a:gs pos="0">
                  <a:srgbClr val="3A7CCB"/>
                </a:gs>
                <a:gs pos="20000">
                  <a:srgbClr val="3C7BC7"/>
                </a:gs>
                <a:gs pos="100000">
                  <a:srgbClr val="2C5D98"/>
                </a:gs>
              </a:gsLst>
              <a:lin ang="5400000"/>
            </a:gradFill>
            <a:ln w="9525">
              <a:solidFill>
                <a:srgbClr val="4579B8"/>
              </a:solidFill>
              <a:miter lim="800000"/>
              <a:headEnd/>
              <a:tailEnd/>
            </a:ln>
            <a:effectLst>
              <a:outerShdw dist="23000" dir="5400000" rotWithShape="0">
                <a:srgbClr val="808080">
                  <a:alpha val="34998"/>
                </a:srgbClr>
              </a:outerShdw>
            </a:effectLst>
          </xdr:spPr>
        </xdr:sp>
      </xdr:grpSp>
    </xdr:grpSp>
    <xdr:clientData/>
  </xdr:twoCellAnchor>
  <xdr:twoCellAnchor>
    <xdr:from>
      <xdr:col>0</xdr:col>
      <xdr:colOff>304800</xdr:colOff>
      <xdr:row>27</xdr:row>
      <xdr:rowOff>161925</xdr:rowOff>
    </xdr:from>
    <xdr:to>
      <xdr:col>0</xdr:col>
      <xdr:colOff>438150</xdr:colOff>
      <xdr:row>28</xdr:row>
      <xdr:rowOff>76200</xdr:rowOff>
    </xdr:to>
    <xdr:sp macro="" textlink="">
      <xdr:nvSpPr>
        <xdr:cNvPr id="47" name="Oval 218"/>
        <xdr:cNvSpPr>
          <a:spLocks noChangeArrowheads="1"/>
        </xdr:cNvSpPr>
      </xdr:nvSpPr>
      <xdr:spPr bwMode="auto">
        <a:xfrm>
          <a:off x="304800" y="5324475"/>
          <a:ext cx="133350" cy="114300"/>
        </a:xfrm>
        <a:prstGeom prst="ellipse">
          <a:avLst/>
        </a:prstGeom>
        <a:solidFill>
          <a:srgbClr val="00B0F0"/>
        </a:solidFill>
        <a:ln w="9525">
          <a:solidFill>
            <a:srgbClr val="00B0F0"/>
          </a:solidFill>
          <a:round/>
          <a:headEnd/>
          <a:tailEnd/>
        </a:ln>
      </xdr:spPr>
    </xdr:sp>
    <xdr:clientData/>
  </xdr:twoCellAnchor>
  <xdr:twoCellAnchor>
    <xdr:from>
      <xdr:col>0</xdr:col>
      <xdr:colOff>276225</xdr:colOff>
      <xdr:row>30</xdr:row>
      <xdr:rowOff>161925</xdr:rowOff>
    </xdr:from>
    <xdr:to>
      <xdr:col>0</xdr:col>
      <xdr:colOff>419100</xdr:colOff>
      <xdr:row>31</xdr:row>
      <xdr:rowOff>95250</xdr:rowOff>
    </xdr:to>
    <xdr:sp macro="" textlink="">
      <xdr:nvSpPr>
        <xdr:cNvPr id="48" name="Rectangle 219"/>
        <xdr:cNvSpPr>
          <a:spLocks noChangeArrowheads="1"/>
        </xdr:cNvSpPr>
      </xdr:nvSpPr>
      <xdr:spPr bwMode="auto">
        <a:xfrm>
          <a:off x="276225" y="5924550"/>
          <a:ext cx="142875" cy="133350"/>
        </a:xfrm>
        <a:prstGeom prst="rect">
          <a:avLst/>
        </a:prstGeom>
        <a:solidFill>
          <a:srgbClr val="00B050"/>
        </a:solidFill>
        <a:ln w="9525">
          <a:solidFill>
            <a:srgbClr val="00B050"/>
          </a:solidFill>
          <a:miter lim="800000"/>
          <a:headEnd/>
          <a:tailEnd/>
        </a:ln>
      </xdr:spPr>
    </xdr:sp>
    <xdr:clientData/>
  </xdr:twoCellAnchor>
  <xdr:twoCellAnchor>
    <xdr:from>
      <xdr:col>6</xdr:col>
      <xdr:colOff>104775</xdr:colOff>
      <xdr:row>27</xdr:row>
      <xdr:rowOff>171450</xdr:rowOff>
    </xdr:from>
    <xdr:to>
      <xdr:col>6</xdr:col>
      <xdr:colOff>381000</xdr:colOff>
      <xdr:row>28</xdr:row>
      <xdr:rowOff>171450</xdr:rowOff>
    </xdr:to>
    <xdr:sp macro="" textlink="">
      <xdr:nvSpPr>
        <xdr:cNvPr id="49" name="AutoShape 220"/>
        <xdr:cNvSpPr>
          <a:spLocks noChangeArrowheads="1"/>
        </xdr:cNvSpPr>
      </xdr:nvSpPr>
      <xdr:spPr bwMode="auto">
        <a:xfrm>
          <a:off x="3762375" y="5334000"/>
          <a:ext cx="276225" cy="200025"/>
        </a:xfrm>
        <a:prstGeom prst="triangle">
          <a:avLst>
            <a:gd name="adj" fmla="val 50000"/>
          </a:avLst>
        </a:prstGeom>
        <a:solidFill>
          <a:srgbClr val="7030A0"/>
        </a:solidFill>
        <a:ln w="9525">
          <a:solidFill>
            <a:srgbClr val="000000"/>
          </a:solidFill>
          <a:miter lim="800000"/>
          <a:headEnd/>
          <a:tailEnd/>
        </a:ln>
      </xdr:spPr>
    </xdr:sp>
    <xdr:clientData/>
  </xdr:twoCellAnchor>
  <xdr:twoCellAnchor>
    <xdr:from>
      <xdr:col>6</xdr:col>
      <xdr:colOff>171450</xdr:colOff>
      <xdr:row>30</xdr:row>
      <xdr:rowOff>161925</xdr:rowOff>
    </xdr:from>
    <xdr:to>
      <xdr:col>6</xdr:col>
      <xdr:colOff>400050</xdr:colOff>
      <xdr:row>31</xdr:row>
      <xdr:rowOff>190500</xdr:rowOff>
    </xdr:to>
    <xdr:sp macro="" textlink="">
      <xdr:nvSpPr>
        <xdr:cNvPr id="50" name="Diamond 66"/>
        <xdr:cNvSpPr>
          <a:spLocks noChangeArrowheads="1"/>
        </xdr:cNvSpPr>
      </xdr:nvSpPr>
      <xdr:spPr bwMode="auto">
        <a:xfrm>
          <a:off x="3829050" y="5924550"/>
          <a:ext cx="228600" cy="228600"/>
        </a:xfrm>
        <a:prstGeom prst="diamond">
          <a:avLst/>
        </a:prstGeom>
        <a:gradFill rotWithShape="1">
          <a:gsLst>
            <a:gs pos="0">
              <a:srgbClr val="3A7CCB"/>
            </a:gs>
            <a:gs pos="20000">
              <a:srgbClr val="3C7BC7"/>
            </a:gs>
            <a:gs pos="100000">
              <a:srgbClr val="2C5D98"/>
            </a:gs>
          </a:gsLst>
          <a:lin ang="5400000"/>
        </a:gradFill>
        <a:ln w="9525">
          <a:solidFill>
            <a:srgbClr val="4579B8"/>
          </a:solidFill>
          <a:miter lim="800000"/>
          <a:headEnd/>
          <a:tailEnd/>
        </a:ln>
        <a:effectLst>
          <a:outerShdw dist="23000" dir="5400000" rotWithShape="0">
            <a:srgbClr val="808080">
              <a:alpha val="34998"/>
            </a:srgbClr>
          </a:outerShdw>
        </a:effectLst>
      </xdr:spPr>
    </xdr:sp>
    <xdr:clientData/>
  </xdr:twoCellAnchor>
</xdr:wsDr>
</file>

<file path=xl/drawings/drawing10.xml><?xml version="1.0" encoding="utf-8"?>
<xdr:wsDr xmlns:xdr="http://schemas.openxmlformats.org/drawingml/2006/spreadsheetDrawing" xmlns:a="http://schemas.openxmlformats.org/drawingml/2006/main">
  <xdr:absoluteAnchor>
    <xdr:pos x="0" y="0"/>
    <xdr:ext cx="8657849" cy="62817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editAs="oneCell">
    <xdr:from>
      <xdr:col>10</xdr:col>
      <xdr:colOff>131100</xdr:colOff>
      <xdr:row>0</xdr:row>
      <xdr:rowOff>142876</xdr:rowOff>
    </xdr:from>
    <xdr:to>
      <xdr:col>19</xdr:col>
      <xdr:colOff>236220</xdr:colOff>
      <xdr:row>22</xdr:row>
      <xdr:rowOff>9526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227100" y="142876"/>
          <a:ext cx="5591520" cy="4057650"/>
        </a:xfrm>
        <a:prstGeom prst="rect">
          <a:avLst/>
        </a:prstGeom>
      </xdr:spPr>
    </xdr:pic>
    <xdr:clientData/>
  </xdr:twoCellAnchor>
  <xdr:absoluteAnchor>
    <xdr:pos x="6248400" y="142875"/>
    <xdr:ext cx="5410199" cy="385762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600075</xdr:colOff>
      <xdr:row>1</xdr:row>
      <xdr:rowOff>133350</xdr:rowOff>
    </xdr:from>
    <xdr:to>
      <xdr:col>11</xdr:col>
      <xdr:colOff>190500</xdr:colOff>
      <xdr:row>22</xdr:row>
      <xdr:rowOff>180975</xdr:rowOff>
    </xdr:to>
    <xdr:sp macro="" textlink="">
      <xdr:nvSpPr>
        <xdr:cNvPr id="2" name="Rectangle 1"/>
        <xdr:cNvSpPr/>
      </xdr:nvSpPr>
      <xdr:spPr>
        <a:xfrm>
          <a:off x="1209675" y="323850"/>
          <a:ext cx="5934075" cy="40481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219075</xdr:colOff>
      <xdr:row>4</xdr:row>
      <xdr:rowOff>19050</xdr:rowOff>
    </xdr:from>
    <xdr:to>
      <xdr:col>10</xdr:col>
      <xdr:colOff>514350</xdr:colOff>
      <xdr:row>21</xdr:row>
      <xdr:rowOff>9525</xdr:rowOff>
    </xdr:to>
    <xdr:grpSp>
      <xdr:nvGrpSpPr>
        <xdr:cNvPr id="3" name="Group 151"/>
        <xdr:cNvGrpSpPr>
          <a:grpSpLocks/>
        </xdr:cNvGrpSpPr>
      </xdr:nvGrpSpPr>
      <xdr:grpSpPr bwMode="auto">
        <a:xfrm>
          <a:off x="1438275" y="781050"/>
          <a:ext cx="5419725" cy="3228975"/>
          <a:chOff x="4190" y="1524"/>
          <a:chExt cx="8140" cy="5096"/>
        </a:xfrm>
      </xdr:grpSpPr>
      <xdr:grpSp>
        <xdr:nvGrpSpPr>
          <xdr:cNvPr id="4" name="Group 50"/>
          <xdr:cNvGrpSpPr>
            <a:grpSpLocks/>
          </xdr:cNvGrpSpPr>
        </xdr:nvGrpSpPr>
        <xdr:grpSpPr bwMode="auto">
          <a:xfrm>
            <a:off x="4190" y="2103"/>
            <a:ext cx="720" cy="1080"/>
            <a:chOff x="0" y="0"/>
            <a:chExt cx="457200" cy="685800"/>
          </a:xfrm>
        </xdr:grpSpPr>
        <xdr:grpSp>
          <xdr:nvGrpSpPr>
            <xdr:cNvPr id="44" name="Group 3"/>
            <xdr:cNvGrpSpPr>
              <a:grpSpLocks/>
            </xdr:cNvGrpSpPr>
          </xdr:nvGrpSpPr>
          <xdr:grpSpPr bwMode="auto">
            <a:xfrm>
              <a:off x="0" y="0"/>
              <a:ext cx="457200" cy="685800"/>
              <a:chOff x="0" y="0"/>
              <a:chExt cx="457200" cy="685800"/>
            </a:xfrm>
          </xdr:grpSpPr>
          <xdr:sp macro="" textlink="">
            <xdr:nvSpPr>
              <xdr:cNvPr id="46" name="Rectangle 45"/>
              <xdr:cNvSpPr>
                <a:spLocks noChangeArrowheads="1"/>
              </xdr:cNvSpPr>
            </xdr:nvSpPr>
            <xdr:spPr bwMode="auto">
              <a:xfrm>
                <a:off x="0" y="0"/>
                <a:ext cx="457200" cy="457200"/>
              </a:xfrm>
              <a:prstGeom prst="rect">
                <a:avLst/>
              </a:prstGeom>
              <a:noFill/>
              <a:ln w="9525">
                <a:solidFill>
                  <a:srgbClr val="000000"/>
                </a:solidFill>
                <a:miter lim="800000"/>
                <a:headEnd/>
                <a:tailEnd/>
              </a:ln>
              <a:effectLst>
                <a:outerShdw dist="23000" dir="5400000" rotWithShape="0">
                  <a:srgbClr val="808080">
                    <a:alpha val="34998"/>
                  </a:srgbClr>
                </a:outerShdw>
              </a:effectLst>
            </xdr:spPr>
          </xdr:sp>
          <xdr:sp macro="" textlink="">
            <xdr:nvSpPr>
              <xdr:cNvPr id="47" name="Text Box 46"/>
              <xdr:cNvSpPr txBox="1">
                <a:spLocks noChangeArrowheads="1"/>
              </xdr:cNvSpPr>
            </xdr:nvSpPr>
            <xdr:spPr bwMode="auto">
              <a:xfrm>
                <a:off x="0" y="228600"/>
                <a:ext cx="457200" cy="4572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SP</a:t>
                </a:r>
              </a:p>
              <a:p>
                <a:pPr algn="l" rtl="0">
                  <a:defRPr sz="1000"/>
                </a:pPr>
                <a:endParaRPr lang="en-US" sz="1100" b="0" i="0" u="none" strike="noStrike" baseline="0">
                  <a:solidFill>
                    <a:srgbClr val="000000"/>
                  </a:solidFill>
                  <a:latin typeface="Calibri"/>
                </a:endParaRPr>
              </a:p>
            </xdr:txBody>
          </xdr:sp>
        </xdr:grpSp>
        <xdr:sp macro="" textlink="">
          <xdr:nvSpPr>
            <xdr:cNvPr id="45" name="Diamond 48"/>
            <xdr:cNvSpPr>
              <a:spLocks noChangeArrowheads="1"/>
            </xdr:cNvSpPr>
          </xdr:nvSpPr>
          <xdr:spPr bwMode="auto">
            <a:xfrm>
              <a:off x="0" y="0"/>
              <a:ext cx="228600" cy="228600"/>
            </a:xfrm>
            <a:prstGeom prst="diamond">
              <a:avLst/>
            </a:prstGeom>
            <a:gradFill rotWithShape="1">
              <a:gsLst>
                <a:gs pos="0">
                  <a:srgbClr val="3A7CCB"/>
                </a:gs>
                <a:gs pos="20000">
                  <a:srgbClr val="3C7BC7"/>
                </a:gs>
                <a:gs pos="100000">
                  <a:srgbClr val="2C5D98"/>
                </a:gs>
              </a:gsLst>
              <a:lin ang="5400000"/>
            </a:gradFill>
            <a:ln w="9525">
              <a:solidFill>
                <a:srgbClr val="4579B8"/>
              </a:solidFill>
              <a:miter lim="800000"/>
              <a:headEnd/>
              <a:tailEnd/>
            </a:ln>
            <a:effectLst>
              <a:outerShdw dist="23000" dir="5400000" rotWithShape="0">
                <a:srgbClr val="808080">
                  <a:alpha val="34998"/>
                </a:srgbClr>
              </a:outerShdw>
            </a:effectLst>
          </xdr:spPr>
        </xdr:sp>
      </xdr:grpSp>
      <xdr:grpSp>
        <xdr:nvGrpSpPr>
          <xdr:cNvPr id="5" name="Group 112"/>
          <xdr:cNvGrpSpPr>
            <a:grpSpLocks/>
          </xdr:cNvGrpSpPr>
        </xdr:nvGrpSpPr>
        <xdr:grpSpPr bwMode="auto">
          <a:xfrm>
            <a:off x="4630" y="1524"/>
            <a:ext cx="7700" cy="5096"/>
            <a:chOff x="4630" y="1800"/>
            <a:chExt cx="7700" cy="5096"/>
          </a:xfrm>
        </xdr:grpSpPr>
        <xdr:sp macro="" textlink="">
          <xdr:nvSpPr>
            <xdr:cNvPr id="7" name="Text Box 113"/>
            <xdr:cNvSpPr txBox="1">
              <a:spLocks noChangeArrowheads="1"/>
            </xdr:cNvSpPr>
          </xdr:nvSpPr>
          <xdr:spPr bwMode="auto">
            <a:xfrm>
              <a:off x="10693" y="4124"/>
              <a:ext cx="1637" cy="93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Infiltrometer site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cxnSp macro="">
          <xdr:nvCxnSpPr>
            <xdr:cNvPr id="8" name="AutoShape 114"/>
            <xdr:cNvCxnSpPr>
              <a:cxnSpLocks noChangeShapeType="1"/>
            </xdr:cNvCxnSpPr>
          </xdr:nvCxnSpPr>
          <xdr:spPr bwMode="auto">
            <a:xfrm flipH="1" flipV="1">
              <a:off x="10271" y="3519"/>
              <a:ext cx="347" cy="512"/>
            </a:xfrm>
            <a:prstGeom prst="straightConnector1">
              <a:avLst/>
            </a:prstGeom>
            <a:noFill/>
            <a:ln w="9525">
              <a:solidFill>
                <a:srgbClr val="000000"/>
              </a:solidFill>
              <a:round/>
              <a:headEnd/>
              <a:tailEnd type="triangle" w="med" len="med"/>
            </a:ln>
          </xdr:spPr>
        </xdr:cxnSp>
        <xdr:grpSp>
          <xdr:nvGrpSpPr>
            <xdr:cNvPr id="9" name="Group 115"/>
            <xdr:cNvGrpSpPr>
              <a:grpSpLocks/>
            </xdr:cNvGrpSpPr>
          </xdr:nvGrpSpPr>
          <xdr:grpSpPr bwMode="auto">
            <a:xfrm>
              <a:off x="4630" y="1800"/>
              <a:ext cx="4250" cy="5096"/>
              <a:chOff x="4630" y="2160"/>
              <a:chExt cx="4250" cy="5096"/>
            </a:xfrm>
          </xdr:grpSpPr>
          <xdr:sp macro="" textlink="">
            <xdr:nvSpPr>
              <xdr:cNvPr id="29" name="Text Box 116"/>
              <xdr:cNvSpPr txBox="1">
                <a:spLocks noChangeArrowheads="1"/>
              </xdr:cNvSpPr>
            </xdr:nvSpPr>
            <xdr:spPr bwMode="auto">
              <a:xfrm>
                <a:off x="6796" y="6713"/>
                <a:ext cx="510"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K</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0" name="Text Box 117"/>
              <xdr:cNvSpPr txBox="1">
                <a:spLocks noChangeArrowheads="1"/>
              </xdr:cNvSpPr>
            </xdr:nvSpPr>
            <xdr:spPr bwMode="auto">
              <a:xfrm>
                <a:off x="6887" y="4475"/>
                <a:ext cx="839" cy="4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2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1" name="Oval 118"/>
              <xdr:cNvSpPr>
                <a:spLocks noChangeArrowheads="1"/>
              </xdr:cNvSpPr>
            </xdr:nvSpPr>
            <xdr:spPr bwMode="auto">
              <a:xfrm>
                <a:off x="6510" y="7020"/>
                <a:ext cx="210" cy="180"/>
              </a:xfrm>
              <a:prstGeom prst="ellipse">
                <a:avLst/>
              </a:prstGeom>
              <a:solidFill>
                <a:srgbClr val="00B0F0"/>
              </a:solidFill>
              <a:ln w="9525">
                <a:solidFill>
                  <a:srgbClr val="00B0F0"/>
                </a:solidFill>
                <a:round/>
                <a:headEnd/>
                <a:tailEnd/>
              </a:ln>
            </xdr:spPr>
          </xdr:sp>
          <xdr:sp macro="" textlink="">
            <xdr:nvSpPr>
              <xdr:cNvPr id="32" name="AutoShape 119"/>
              <xdr:cNvSpPr>
                <a:spLocks noChangeArrowheads="1"/>
              </xdr:cNvSpPr>
            </xdr:nvSpPr>
            <xdr:spPr bwMode="auto">
              <a:xfrm>
                <a:off x="6390" y="6700"/>
                <a:ext cx="435" cy="320"/>
              </a:xfrm>
              <a:prstGeom prst="triangle">
                <a:avLst>
                  <a:gd name="adj" fmla="val 50000"/>
                </a:avLst>
              </a:prstGeom>
              <a:solidFill>
                <a:srgbClr val="7030A0"/>
              </a:solidFill>
              <a:ln w="9525">
                <a:solidFill>
                  <a:srgbClr val="000000"/>
                </a:solidFill>
                <a:miter lim="800000"/>
                <a:headEnd/>
                <a:tailEnd/>
              </a:ln>
            </xdr:spPr>
          </xdr:sp>
          <xdr:cxnSp macro="">
            <xdr:nvCxnSpPr>
              <xdr:cNvPr id="33" name="AutoShape 120"/>
              <xdr:cNvCxnSpPr>
                <a:cxnSpLocks noChangeShapeType="1"/>
              </xdr:cNvCxnSpPr>
            </xdr:nvCxnSpPr>
            <xdr:spPr bwMode="auto">
              <a:xfrm>
                <a:off x="6610" y="3869"/>
                <a:ext cx="51" cy="3151"/>
              </a:xfrm>
              <a:prstGeom prst="straightConnector1">
                <a:avLst/>
              </a:prstGeom>
              <a:noFill/>
              <a:ln w="9525">
                <a:solidFill>
                  <a:srgbClr val="000000"/>
                </a:solidFill>
                <a:round/>
                <a:headEnd type="triangle" w="med" len="med"/>
                <a:tailEnd type="triangle" w="med" len="med"/>
              </a:ln>
            </xdr:spPr>
          </xdr:cxnSp>
          <xdr:grpSp>
            <xdr:nvGrpSpPr>
              <xdr:cNvPr id="34" name="Group 44"/>
              <xdr:cNvGrpSpPr>
                <a:grpSpLocks/>
              </xdr:cNvGrpSpPr>
            </xdr:nvGrpSpPr>
            <xdr:grpSpPr bwMode="auto">
              <a:xfrm>
                <a:off x="4630" y="2160"/>
                <a:ext cx="4250" cy="2217"/>
                <a:chOff x="0" y="0"/>
                <a:chExt cx="2698750" cy="1407795"/>
              </a:xfrm>
            </xdr:grpSpPr>
            <xdr:grpSp>
              <xdr:nvGrpSpPr>
                <xdr:cNvPr id="35" name="Group 43"/>
                <xdr:cNvGrpSpPr>
                  <a:grpSpLocks/>
                </xdr:cNvGrpSpPr>
              </xdr:nvGrpSpPr>
              <xdr:grpSpPr bwMode="auto">
                <a:xfrm>
                  <a:off x="0" y="0"/>
                  <a:ext cx="2698750" cy="1407795"/>
                  <a:chOff x="0" y="0"/>
                  <a:chExt cx="2698750" cy="1407795"/>
                </a:xfrm>
              </xdr:grpSpPr>
              <xdr:sp macro="" textlink="">
                <xdr:nvSpPr>
                  <xdr:cNvPr id="37" name="Text Box 4"/>
                  <xdr:cNvSpPr txBox="1">
                    <a:spLocks noChangeArrowheads="1"/>
                  </xdr:cNvSpPr>
                </xdr:nvSpPr>
                <xdr:spPr bwMode="auto">
                  <a:xfrm>
                    <a:off x="22860" y="1048385"/>
                    <a:ext cx="323850" cy="3448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A</a:t>
                    </a:r>
                  </a:p>
                  <a:p>
                    <a:pPr algn="l" rtl="0">
                      <a:defRPr sz="1000"/>
                    </a:pPr>
                    <a:endParaRPr lang="en-US" sz="1100" b="1" i="0" u="none" strike="noStrike" baseline="0">
                      <a:solidFill>
                        <a:srgbClr val="000000"/>
                      </a:solidFill>
                      <a:latin typeface="Calibri"/>
                    </a:endParaRPr>
                  </a:p>
                </xdr:txBody>
              </xdr:sp>
              <xdr:sp macro="" textlink="">
                <xdr:nvSpPr>
                  <xdr:cNvPr id="38" name="Text Box 19"/>
                  <xdr:cNvSpPr txBox="1">
                    <a:spLocks noChangeArrowheads="1"/>
                  </xdr:cNvSpPr>
                </xdr:nvSpPr>
                <xdr:spPr bwMode="auto">
                  <a:xfrm>
                    <a:off x="0" y="11430"/>
                    <a:ext cx="323850" cy="3448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B</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39" name="Text Box 6"/>
                  <xdr:cNvSpPr txBox="1">
                    <a:spLocks noChangeArrowheads="1"/>
                  </xdr:cNvSpPr>
                </xdr:nvSpPr>
                <xdr:spPr bwMode="auto">
                  <a:xfrm>
                    <a:off x="2061845" y="22860"/>
                    <a:ext cx="323850" cy="3448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C</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40" name="Text Box 7"/>
                  <xdr:cNvSpPr txBox="1">
                    <a:spLocks noChangeArrowheads="1"/>
                  </xdr:cNvSpPr>
                </xdr:nvSpPr>
                <xdr:spPr bwMode="auto">
                  <a:xfrm>
                    <a:off x="1040765" y="0"/>
                    <a:ext cx="438150" cy="44831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2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41" name="Text Box 8"/>
                  <xdr:cNvSpPr txBox="1">
                    <a:spLocks noChangeArrowheads="1"/>
                  </xdr:cNvSpPr>
                </xdr:nvSpPr>
                <xdr:spPr bwMode="auto">
                  <a:xfrm>
                    <a:off x="2260600" y="506730"/>
                    <a:ext cx="438150" cy="39878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42" name="Rectangle 13"/>
                  <xdr:cNvSpPr>
                    <a:spLocks noChangeArrowheads="1"/>
                  </xdr:cNvSpPr>
                </xdr:nvSpPr>
                <xdr:spPr bwMode="auto">
                  <a:xfrm>
                    <a:off x="222250" y="306705"/>
                    <a:ext cx="1981835" cy="713105"/>
                  </a:xfrm>
                  <a:prstGeom prst="rect">
                    <a:avLst/>
                  </a:prstGeom>
                  <a:noFill/>
                  <a:ln w="9525">
                    <a:solidFill>
                      <a:srgbClr val="000000"/>
                    </a:solidFill>
                    <a:miter lim="800000"/>
                    <a:headEnd/>
                    <a:tailEnd/>
                  </a:ln>
                </xdr:spPr>
              </xdr:sp>
              <xdr:sp macro="" textlink="">
                <xdr:nvSpPr>
                  <xdr:cNvPr id="43" name="Text Box 14"/>
                  <xdr:cNvSpPr txBox="1">
                    <a:spLocks noChangeArrowheads="1"/>
                  </xdr:cNvSpPr>
                </xdr:nvSpPr>
                <xdr:spPr bwMode="auto">
                  <a:xfrm>
                    <a:off x="2112645" y="1062990"/>
                    <a:ext cx="323850" cy="34480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D</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sp macro="" textlink="">
              <xdr:nvSpPr>
                <xdr:cNvPr id="36" name="Text Box 9"/>
                <xdr:cNvSpPr txBox="1">
                  <a:spLocks noChangeArrowheads="1"/>
                </xdr:cNvSpPr>
              </xdr:nvSpPr>
              <xdr:spPr bwMode="auto">
                <a:xfrm>
                  <a:off x="431800" y="431165"/>
                  <a:ext cx="1628775" cy="48323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500" b="1" i="0" u="none" strike="noStrike" baseline="0">
                    <a:solidFill>
                      <a:srgbClr val="000000"/>
                    </a:solidFill>
                    <a:latin typeface="Times New Roman"/>
                    <a:cs typeface="Times New Roman"/>
                  </a:endParaRPr>
                </a:p>
                <a:p>
                  <a:pPr algn="l" rtl="0">
                    <a:defRPr sz="1000"/>
                  </a:pPr>
                  <a:r>
                    <a:rPr lang="en-US" sz="1100" b="1" i="0" u="none" strike="noStrike" baseline="0">
                      <a:solidFill>
                        <a:srgbClr val="000000"/>
                      </a:solidFill>
                      <a:latin typeface="Calibri"/>
                    </a:rPr>
                    <a:t>Survey site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grpSp>
        <xdr:grpSp>
          <xdr:nvGrpSpPr>
            <xdr:cNvPr id="10" name="Group 131"/>
            <xdr:cNvGrpSpPr>
              <a:grpSpLocks/>
            </xdr:cNvGrpSpPr>
          </xdr:nvGrpSpPr>
          <xdr:grpSpPr bwMode="auto">
            <a:xfrm>
              <a:off x="8532" y="1800"/>
              <a:ext cx="2697" cy="2162"/>
              <a:chOff x="8532" y="1829"/>
              <a:chExt cx="2697" cy="2162"/>
            </a:xfrm>
          </xdr:grpSpPr>
          <xdr:sp macro="" textlink="">
            <xdr:nvSpPr>
              <xdr:cNvPr id="11" name="Text Box 132"/>
              <xdr:cNvSpPr txBox="1">
                <a:spLocks noChangeArrowheads="1"/>
              </xdr:cNvSpPr>
            </xdr:nvSpPr>
            <xdr:spPr bwMode="auto">
              <a:xfrm>
                <a:off x="8532" y="2114"/>
                <a:ext cx="296"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F</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12" name="Text Box 133"/>
              <xdr:cNvSpPr txBox="1">
                <a:spLocks noChangeArrowheads="1"/>
              </xdr:cNvSpPr>
            </xdr:nvSpPr>
            <xdr:spPr bwMode="auto">
              <a:xfrm>
                <a:off x="10539" y="2061"/>
                <a:ext cx="482"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G</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nvGrpSpPr>
              <xdr:cNvPr id="13" name="Group 134"/>
              <xdr:cNvGrpSpPr>
                <a:grpSpLocks/>
              </xdr:cNvGrpSpPr>
            </xdr:nvGrpSpPr>
            <xdr:grpSpPr bwMode="auto">
              <a:xfrm>
                <a:off x="8726" y="1832"/>
                <a:ext cx="1958" cy="1491"/>
                <a:chOff x="7864" y="2192"/>
                <a:chExt cx="1958" cy="1491"/>
              </a:xfrm>
            </xdr:grpSpPr>
            <xdr:sp macro="" textlink="">
              <xdr:nvSpPr>
                <xdr:cNvPr id="25" name="AutoShape 135"/>
                <xdr:cNvSpPr>
                  <a:spLocks noChangeArrowheads="1"/>
                </xdr:cNvSpPr>
              </xdr:nvSpPr>
              <xdr:spPr bwMode="auto">
                <a:xfrm>
                  <a:off x="7904" y="3363"/>
                  <a:ext cx="435" cy="320"/>
                </a:xfrm>
                <a:prstGeom prst="triangle">
                  <a:avLst>
                    <a:gd name="adj" fmla="val 50000"/>
                  </a:avLst>
                </a:prstGeom>
                <a:solidFill>
                  <a:srgbClr val="7030A0"/>
                </a:solidFill>
                <a:ln w="9525">
                  <a:solidFill>
                    <a:srgbClr val="000000"/>
                  </a:solidFill>
                  <a:miter lim="800000"/>
                  <a:headEnd/>
                  <a:tailEnd/>
                </a:ln>
              </xdr:spPr>
            </xdr:sp>
            <xdr:grpSp>
              <xdr:nvGrpSpPr>
                <xdr:cNvPr id="26" name="Group 136"/>
                <xdr:cNvGrpSpPr>
                  <a:grpSpLocks/>
                </xdr:cNvGrpSpPr>
              </xdr:nvGrpSpPr>
              <xdr:grpSpPr bwMode="auto">
                <a:xfrm>
                  <a:off x="7864" y="2192"/>
                  <a:ext cx="1958" cy="321"/>
                  <a:chOff x="7864" y="2192"/>
                  <a:chExt cx="1958" cy="321"/>
                </a:xfrm>
              </xdr:grpSpPr>
              <xdr:sp macro="" textlink="">
                <xdr:nvSpPr>
                  <xdr:cNvPr id="27" name="AutoShape 137"/>
                  <xdr:cNvSpPr>
                    <a:spLocks noChangeArrowheads="1"/>
                  </xdr:cNvSpPr>
                </xdr:nvSpPr>
                <xdr:spPr bwMode="auto">
                  <a:xfrm>
                    <a:off x="9387" y="2193"/>
                    <a:ext cx="435" cy="320"/>
                  </a:xfrm>
                  <a:prstGeom prst="triangle">
                    <a:avLst>
                      <a:gd name="adj" fmla="val 50000"/>
                    </a:avLst>
                  </a:prstGeom>
                  <a:solidFill>
                    <a:srgbClr val="7030A0"/>
                  </a:solidFill>
                  <a:ln w="9525">
                    <a:solidFill>
                      <a:srgbClr val="000000"/>
                    </a:solidFill>
                    <a:miter lim="800000"/>
                    <a:headEnd/>
                    <a:tailEnd/>
                  </a:ln>
                </xdr:spPr>
              </xdr:sp>
              <xdr:sp macro="" textlink="">
                <xdr:nvSpPr>
                  <xdr:cNvPr id="28" name="AutoShape 138"/>
                  <xdr:cNvSpPr>
                    <a:spLocks noChangeArrowheads="1"/>
                  </xdr:cNvSpPr>
                </xdr:nvSpPr>
                <xdr:spPr bwMode="auto">
                  <a:xfrm>
                    <a:off x="7864" y="2192"/>
                    <a:ext cx="435" cy="320"/>
                  </a:xfrm>
                  <a:prstGeom prst="triangle">
                    <a:avLst>
                      <a:gd name="adj" fmla="val 50000"/>
                    </a:avLst>
                  </a:prstGeom>
                  <a:solidFill>
                    <a:srgbClr val="7030A0"/>
                  </a:solidFill>
                  <a:ln w="9525">
                    <a:solidFill>
                      <a:srgbClr val="000000"/>
                    </a:solidFill>
                    <a:miter lim="800000"/>
                    <a:headEnd/>
                    <a:tailEnd/>
                  </a:ln>
                </xdr:spPr>
              </xdr:sp>
            </xdr:grpSp>
          </xdr:grpSp>
          <xdr:sp macro="" textlink="">
            <xdr:nvSpPr>
              <xdr:cNvPr id="14" name="Text Box 139"/>
              <xdr:cNvSpPr txBox="1">
                <a:spLocks noChangeArrowheads="1"/>
              </xdr:cNvSpPr>
            </xdr:nvSpPr>
            <xdr:spPr bwMode="auto">
              <a:xfrm>
                <a:off x="10539" y="3440"/>
                <a:ext cx="461"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H</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15" name="Text Box 140"/>
              <xdr:cNvSpPr txBox="1">
                <a:spLocks noChangeArrowheads="1"/>
              </xdr:cNvSpPr>
            </xdr:nvSpPr>
            <xdr:spPr bwMode="auto">
              <a:xfrm>
                <a:off x="9398" y="1829"/>
                <a:ext cx="690" cy="3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16" name="Text Box 141"/>
              <xdr:cNvSpPr txBox="1">
                <a:spLocks noChangeArrowheads="1"/>
              </xdr:cNvSpPr>
            </xdr:nvSpPr>
            <xdr:spPr bwMode="auto">
              <a:xfrm>
                <a:off x="10539" y="2657"/>
                <a:ext cx="690" cy="3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1 m</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17" name="Text Box 142"/>
              <xdr:cNvSpPr txBox="1">
                <a:spLocks noChangeArrowheads="1"/>
              </xdr:cNvSpPr>
            </xdr:nvSpPr>
            <xdr:spPr bwMode="auto">
              <a:xfrm>
                <a:off x="8649" y="3448"/>
                <a:ext cx="296" cy="54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E</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sp macro="" textlink="">
            <xdr:nvSpPr>
              <xdr:cNvPr id="18" name="Text Box 143"/>
              <xdr:cNvSpPr txBox="1">
                <a:spLocks noChangeArrowheads="1"/>
              </xdr:cNvSpPr>
            </xdr:nvSpPr>
            <xdr:spPr bwMode="auto">
              <a:xfrm>
                <a:off x="9580" y="2340"/>
                <a:ext cx="395" cy="454"/>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Calibri"/>
                  </a:rPr>
                  <a:t>I</a:t>
                </a:r>
                <a:endParaRPr lang="en-US" sz="1100" b="1" i="0" u="none" strike="noStrike" baseline="0">
                  <a:solidFill>
                    <a:srgbClr val="000000"/>
                  </a:solidFill>
                  <a:latin typeface="Times New Roman"/>
                  <a:cs typeface="Times New Roman"/>
                </a:endParaRPr>
              </a:p>
              <a:p>
                <a:pPr algn="l" rtl="0">
                  <a:defRPr sz="1000"/>
                </a:pPr>
                <a:endParaRPr lang="en-US" sz="1100" b="1" i="0" u="none" strike="noStrike" baseline="0">
                  <a:solidFill>
                    <a:srgbClr val="000000"/>
                  </a:solidFill>
                  <a:latin typeface="Times New Roman"/>
                  <a:cs typeface="Times New Roman"/>
                </a:endParaRPr>
              </a:p>
            </xdr:txBody>
          </xdr:sp>
          <xdr:grpSp>
            <xdr:nvGrpSpPr>
              <xdr:cNvPr id="19" name="Group 144"/>
              <xdr:cNvGrpSpPr>
                <a:grpSpLocks/>
              </xdr:cNvGrpSpPr>
            </xdr:nvGrpSpPr>
            <xdr:grpSpPr bwMode="auto">
              <a:xfrm>
                <a:off x="8856" y="2160"/>
                <a:ext cx="1714" cy="1291"/>
                <a:chOff x="11890" y="1952"/>
                <a:chExt cx="1714" cy="1291"/>
              </a:xfrm>
            </xdr:grpSpPr>
            <xdr:sp macro="" textlink="">
              <xdr:nvSpPr>
                <xdr:cNvPr id="20" name="Oval 145"/>
                <xdr:cNvSpPr>
                  <a:spLocks noChangeArrowheads="1"/>
                </xdr:cNvSpPr>
              </xdr:nvSpPr>
              <xdr:spPr bwMode="auto">
                <a:xfrm>
                  <a:off x="12697" y="2520"/>
                  <a:ext cx="210" cy="180"/>
                </a:xfrm>
                <a:prstGeom prst="ellipse">
                  <a:avLst/>
                </a:prstGeom>
                <a:solidFill>
                  <a:srgbClr val="00B0F0"/>
                </a:solidFill>
                <a:ln w="9525">
                  <a:solidFill>
                    <a:srgbClr val="00B0F0"/>
                  </a:solidFill>
                  <a:round/>
                  <a:headEnd/>
                  <a:tailEnd/>
                </a:ln>
              </xdr:spPr>
            </xdr:sp>
            <xdr:sp macro="" textlink="">
              <xdr:nvSpPr>
                <xdr:cNvPr id="21" name="Oval 146"/>
                <xdr:cNvSpPr>
                  <a:spLocks noChangeArrowheads="1"/>
                </xdr:cNvSpPr>
              </xdr:nvSpPr>
              <xdr:spPr bwMode="auto">
                <a:xfrm>
                  <a:off x="13394" y="1952"/>
                  <a:ext cx="210" cy="180"/>
                </a:xfrm>
                <a:prstGeom prst="ellipse">
                  <a:avLst/>
                </a:prstGeom>
                <a:solidFill>
                  <a:srgbClr val="00B0F0"/>
                </a:solidFill>
                <a:ln w="9525">
                  <a:solidFill>
                    <a:srgbClr val="00B0F0"/>
                  </a:solidFill>
                  <a:round/>
                  <a:headEnd/>
                  <a:tailEnd/>
                </a:ln>
              </xdr:spPr>
            </xdr:sp>
            <xdr:sp macro="" textlink="">
              <xdr:nvSpPr>
                <xdr:cNvPr id="22" name="Oval 147"/>
                <xdr:cNvSpPr>
                  <a:spLocks noChangeArrowheads="1"/>
                </xdr:cNvSpPr>
              </xdr:nvSpPr>
              <xdr:spPr bwMode="auto">
                <a:xfrm>
                  <a:off x="13394" y="3063"/>
                  <a:ext cx="210" cy="180"/>
                </a:xfrm>
                <a:prstGeom prst="ellipse">
                  <a:avLst/>
                </a:prstGeom>
                <a:solidFill>
                  <a:srgbClr val="00B0F0"/>
                </a:solidFill>
                <a:ln w="9525">
                  <a:solidFill>
                    <a:srgbClr val="00B0F0"/>
                  </a:solidFill>
                  <a:round/>
                  <a:headEnd/>
                  <a:tailEnd/>
                </a:ln>
              </xdr:spPr>
            </xdr:sp>
            <xdr:sp macro="" textlink="">
              <xdr:nvSpPr>
                <xdr:cNvPr id="23" name="Oval 148"/>
                <xdr:cNvSpPr>
                  <a:spLocks noChangeArrowheads="1"/>
                </xdr:cNvSpPr>
              </xdr:nvSpPr>
              <xdr:spPr bwMode="auto">
                <a:xfrm>
                  <a:off x="11890" y="3063"/>
                  <a:ext cx="210" cy="180"/>
                </a:xfrm>
                <a:prstGeom prst="ellipse">
                  <a:avLst/>
                </a:prstGeom>
                <a:solidFill>
                  <a:srgbClr val="00B0F0"/>
                </a:solidFill>
                <a:ln w="9525">
                  <a:solidFill>
                    <a:srgbClr val="00B0F0"/>
                  </a:solidFill>
                  <a:round/>
                  <a:headEnd/>
                  <a:tailEnd/>
                </a:ln>
              </xdr:spPr>
            </xdr:sp>
            <xdr:sp macro="" textlink="">
              <xdr:nvSpPr>
                <xdr:cNvPr id="24" name="Oval 149"/>
                <xdr:cNvSpPr>
                  <a:spLocks noChangeArrowheads="1"/>
                </xdr:cNvSpPr>
              </xdr:nvSpPr>
              <xdr:spPr bwMode="auto">
                <a:xfrm>
                  <a:off x="11890" y="1967"/>
                  <a:ext cx="210" cy="180"/>
                </a:xfrm>
                <a:prstGeom prst="ellipse">
                  <a:avLst/>
                </a:prstGeom>
                <a:solidFill>
                  <a:srgbClr val="00B0F0"/>
                </a:solidFill>
                <a:ln w="9525">
                  <a:solidFill>
                    <a:srgbClr val="00B0F0"/>
                  </a:solidFill>
                  <a:round/>
                  <a:headEnd/>
                  <a:tailEnd/>
                </a:ln>
              </xdr:spPr>
            </xdr:sp>
          </xdr:grpSp>
        </xdr:grpSp>
      </xdr:grpSp>
      <xdr:sp macro="" textlink="">
        <xdr:nvSpPr>
          <xdr:cNvPr id="6" name="Rectangle 150"/>
          <xdr:cNvSpPr>
            <a:spLocks noChangeArrowheads="1"/>
          </xdr:cNvSpPr>
        </xdr:nvSpPr>
        <xdr:spPr bwMode="auto">
          <a:xfrm>
            <a:off x="8974" y="2021"/>
            <a:ext cx="1504" cy="1123"/>
          </a:xfrm>
          <a:prstGeom prst="rect">
            <a:avLst/>
          </a:prstGeom>
          <a:noFill/>
          <a:ln w="9525">
            <a:solidFill>
              <a:srgbClr val="000000"/>
            </a:solidFill>
            <a:miter lim="800000"/>
            <a:headEnd/>
            <a:tailEnd/>
          </a:ln>
        </xdr:spPr>
      </xdr:sp>
    </xdr:grpSp>
    <xdr:clientData/>
  </xdr:twoCellAnchor>
  <xdr:twoCellAnchor>
    <xdr:from>
      <xdr:col>0</xdr:col>
      <xdr:colOff>304800</xdr:colOff>
      <xdr:row>29</xdr:row>
      <xdr:rowOff>19050</xdr:rowOff>
    </xdr:from>
    <xdr:to>
      <xdr:col>0</xdr:col>
      <xdr:colOff>438150</xdr:colOff>
      <xdr:row>29</xdr:row>
      <xdr:rowOff>133350</xdr:rowOff>
    </xdr:to>
    <xdr:sp macro="" textlink="">
      <xdr:nvSpPr>
        <xdr:cNvPr id="48" name="Oval 156"/>
        <xdr:cNvSpPr>
          <a:spLocks noChangeArrowheads="1"/>
        </xdr:cNvSpPr>
      </xdr:nvSpPr>
      <xdr:spPr bwMode="auto">
        <a:xfrm>
          <a:off x="304800" y="5581650"/>
          <a:ext cx="133350" cy="114300"/>
        </a:xfrm>
        <a:prstGeom prst="ellipse">
          <a:avLst/>
        </a:prstGeom>
        <a:solidFill>
          <a:srgbClr val="00B0F0"/>
        </a:solidFill>
        <a:ln w="9525">
          <a:solidFill>
            <a:srgbClr val="00B0F0"/>
          </a:solidFill>
          <a:round/>
          <a:headEnd/>
          <a:tailEnd/>
        </a:ln>
      </xdr:spPr>
    </xdr:sp>
    <xdr:clientData/>
  </xdr:twoCellAnchor>
  <xdr:twoCellAnchor>
    <xdr:from>
      <xdr:col>0</xdr:col>
      <xdr:colOff>295275</xdr:colOff>
      <xdr:row>30</xdr:row>
      <xdr:rowOff>0</xdr:rowOff>
    </xdr:from>
    <xdr:to>
      <xdr:col>0</xdr:col>
      <xdr:colOff>438150</xdr:colOff>
      <xdr:row>30</xdr:row>
      <xdr:rowOff>133350</xdr:rowOff>
    </xdr:to>
    <xdr:sp macro="" textlink="">
      <xdr:nvSpPr>
        <xdr:cNvPr id="49" name="Rectangle 157"/>
        <xdr:cNvSpPr>
          <a:spLocks noChangeArrowheads="1"/>
        </xdr:cNvSpPr>
      </xdr:nvSpPr>
      <xdr:spPr bwMode="auto">
        <a:xfrm>
          <a:off x="295275" y="5762625"/>
          <a:ext cx="142875" cy="133350"/>
        </a:xfrm>
        <a:prstGeom prst="rect">
          <a:avLst/>
        </a:prstGeom>
        <a:solidFill>
          <a:srgbClr val="00B050"/>
        </a:solidFill>
        <a:ln w="9525">
          <a:solidFill>
            <a:srgbClr val="00B050"/>
          </a:solidFill>
          <a:miter lim="800000"/>
          <a:headEnd/>
          <a:tailEnd/>
        </a:ln>
      </xdr:spPr>
    </xdr:sp>
    <xdr:clientData/>
  </xdr:twoCellAnchor>
  <xdr:twoCellAnchor>
    <xdr:from>
      <xdr:col>5</xdr:col>
      <xdr:colOff>361950</xdr:colOff>
      <xdr:row>28</xdr:row>
      <xdr:rowOff>190500</xdr:rowOff>
    </xdr:from>
    <xdr:to>
      <xdr:col>5</xdr:col>
      <xdr:colOff>638175</xdr:colOff>
      <xdr:row>29</xdr:row>
      <xdr:rowOff>190500</xdr:rowOff>
    </xdr:to>
    <xdr:sp macro="" textlink="">
      <xdr:nvSpPr>
        <xdr:cNvPr id="50" name="AutoShape 158"/>
        <xdr:cNvSpPr>
          <a:spLocks noChangeArrowheads="1"/>
        </xdr:cNvSpPr>
      </xdr:nvSpPr>
      <xdr:spPr bwMode="auto">
        <a:xfrm>
          <a:off x="3409950" y="5553075"/>
          <a:ext cx="276225" cy="200025"/>
        </a:xfrm>
        <a:prstGeom prst="triangle">
          <a:avLst>
            <a:gd name="adj" fmla="val 50000"/>
          </a:avLst>
        </a:prstGeom>
        <a:solidFill>
          <a:srgbClr val="7030A0"/>
        </a:solidFill>
        <a:ln w="9525">
          <a:solidFill>
            <a:srgbClr val="000000"/>
          </a:solidFill>
          <a:miter lim="800000"/>
          <a:headEnd/>
          <a:tailEnd/>
        </a:ln>
      </xdr:spPr>
    </xdr:sp>
    <xdr:clientData/>
  </xdr:twoCellAnchor>
  <xdr:twoCellAnchor>
    <xdr:from>
      <xdr:col>5</xdr:col>
      <xdr:colOff>323850</xdr:colOff>
      <xdr:row>30</xdr:row>
      <xdr:rowOff>190500</xdr:rowOff>
    </xdr:from>
    <xdr:to>
      <xdr:col>5</xdr:col>
      <xdr:colOff>552450</xdr:colOff>
      <xdr:row>32</xdr:row>
      <xdr:rowOff>19050</xdr:rowOff>
    </xdr:to>
    <xdr:sp macro="" textlink="">
      <xdr:nvSpPr>
        <xdr:cNvPr id="51" name="AutoShape 159"/>
        <xdr:cNvSpPr>
          <a:spLocks noChangeArrowheads="1"/>
        </xdr:cNvSpPr>
      </xdr:nvSpPr>
      <xdr:spPr bwMode="auto">
        <a:xfrm>
          <a:off x="3371850" y="5953125"/>
          <a:ext cx="228600" cy="228600"/>
        </a:xfrm>
        <a:prstGeom prst="diamond">
          <a:avLst/>
        </a:prstGeom>
        <a:gradFill rotWithShape="1">
          <a:gsLst>
            <a:gs pos="0">
              <a:srgbClr val="3A7CCB"/>
            </a:gs>
            <a:gs pos="20000">
              <a:srgbClr val="3C7BC7"/>
            </a:gs>
            <a:gs pos="100000">
              <a:srgbClr val="2C5D98"/>
            </a:gs>
          </a:gsLst>
          <a:lin ang="5400000"/>
        </a:gradFill>
        <a:ln w="9525">
          <a:solidFill>
            <a:srgbClr val="4579B8"/>
          </a:solidFill>
          <a:miter lim="800000"/>
          <a:headEnd/>
          <a:tailEnd/>
        </a:ln>
        <a:effectLst>
          <a:outerShdw dist="23000" dir="5400000" rotWithShape="0">
            <a:srgbClr val="808080">
              <a:alpha val="34998"/>
            </a:srgbClr>
          </a:outerShdw>
        </a:effectLst>
      </xdr:spPr>
    </xdr:sp>
    <xdr:clientData/>
  </xdr:twoCellAnchor>
</xdr:wsDr>
</file>

<file path=xl/drawings/drawing3.xml><?xml version="1.0" encoding="utf-8"?>
<xdr:wsDr xmlns:xdr="http://schemas.openxmlformats.org/drawingml/2006/spreadsheetDrawing" xmlns:a="http://schemas.openxmlformats.org/drawingml/2006/main">
  <xdr:absoluteAnchor>
    <xdr:pos x="0" y="0"/>
    <xdr:ext cx="8576623" cy="583870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67295" cy="582950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67295" cy="582950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67295" cy="582950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9091" cy="628402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900160" cy="611124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7849" cy="62817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n%20State%20Folder/Data/Soil%20Characterization/Infiltrometer_Field_data_Ju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ocation A"/>
      <sheetName val="Location B"/>
      <sheetName val="Location E"/>
      <sheetName val="Location C"/>
      <sheetName val="MG Surface"/>
      <sheetName val="MG 10cm"/>
      <sheetName val="MG comparision"/>
      <sheetName val="June and July-surface"/>
      <sheetName val="MG and SH 10cm"/>
      <sheetName val="MG Site-Transient method"/>
      <sheetName val="MG Site- steady state method"/>
      <sheetName val="MG steady state"/>
      <sheetName val="MG steady state and Tr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v>1</v>
          </cell>
          <cell r="D3">
            <v>20</v>
          </cell>
          <cell r="I3">
            <v>1</v>
          </cell>
          <cell r="L3">
            <v>20</v>
          </cell>
          <cell r="Q3">
            <v>1</v>
          </cell>
          <cell r="T3">
            <v>0</v>
          </cell>
        </row>
        <row r="4">
          <cell r="A4">
            <v>2</v>
          </cell>
          <cell r="D4">
            <v>40</v>
          </cell>
          <cell r="I4">
            <v>2</v>
          </cell>
          <cell r="L4">
            <v>45</v>
          </cell>
          <cell r="Q4">
            <v>2</v>
          </cell>
          <cell r="T4">
            <v>12</v>
          </cell>
        </row>
        <row r="5">
          <cell r="A5">
            <v>3</v>
          </cell>
          <cell r="D5">
            <v>50</v>
          </cell>
          <cell r="I5">
            <v>3</v>
          </cell>
          <cell r="L5">
            <v>55</v>
          </cell>
          <cell r="Q5">
            <v>3</v>
          </cell>
          <cell r="T5">
            <v>28</v>
          </cell>
        </row>
        <row r="6">
          <cell r="A6">
            <v>4</v>
          </cell>
          <cell r="D6">
            <v>55</v>
          </cell>
          <cell r="I6">
            <v>4</v>
          </cell>
          <cell r="L6">
            <v>65</v>
          </cell>
          <cell r="Q6">
            <v>4</v>
          </cell>
          <cell r="T6">
            <v>40</v>
          </cell>
        </row>
        <row r="7">
          <cell r="A7">
            <v>5</v>
          </cell>
          <cell r="D7">
            <v>60</v>
          </cell>
          <cell r="I7">
            <v>5</v>
          </cell>
          <cell r="L7">
            <v>75</v>
          </cell>
          <cell r="Q7">
            <v>5</v>
          </cell>
          <cell r="T7">
            <v>54</v>
          </cell>
        </row>
        <row r="8">
          <cell r="A8">
            <v>6</v>
          </cell>
          <cell r="D8">
            <v>63</v>
          </cell>
          <cell r="I8">
            <v>6</v>
          </cell>
          <cell r="L8">
            <v>85</v>
          </cell>
          <cell r="Q8">
            <v>6</v>
          </cell>
          <cell r="T8">
            <v>65</v>
          </cell>
        </row>
        <row r="9">
          <cell r="A9">
            <v>7</v>
          </cell>
          <cell r="D9">
            <v>65</v>
          </cell>
          <cell r="I9">
            <v>7</v>
          </cell>
          <cell r="L9">
            <v>95</v>
          </cell>
          <cell r="Q9">
            <v>7</v>
          </cell>
          <cell r="T9">
            <v>76</v>
          </cell>
        </row>
        <row r="10">
          <cell r="A10">
            <v>8</v>
          </cell>
          <cell r="D10">
            <v>70</v>
          </cell>
          <cell r="I10">
            <v>8</v>
          </cell>
          <cell r="L10">
            <v>105</v>
          </cell>
          <cell r="Q10">
            <v>8</v>
          </cell>
          <cell r="T10">
            <v>86</v>
          </cell>
        </row>
        <row r="11">
          <cell r="A11">
            <v>9</v>
          </cell>
          <cell r="D11">
            <v>70</v>
          </cell>
          <cell r="I11">
            <v>9</v>
          </cell>
          <cell r="L11">
            <v>110</v>
          </cell>
          <cell r="Q11">
            <v>9</v>
          </cell>
          <cell r="T11">
            <v>95</v>
          </cell>
        </row>
        <row r="12">
          <cell r="A12">
            <v>10</v>
          </cell>
          <cell r="D12">
            <v>75</v>
          </cell>
          <cell r="I12">
            <v>10</v>
          </cell>
          <cell r="L12">
            <v>120</v>
          </cell>
          <cell r="Q12">
            <v>10</v>
          </cell>
          <cell r="T12">
            <v>100</v>
          </cell>
        </row>
        <row r="13">
          <cell r="A13">
            <v>11</v>
          </cell>
          <cell r="D13">
            <v>75</v>
          </cell>
          <cell r="I13">
            <v>11</v>
          </cell>
          <cell r="L13">
            <v>130</v>
          </cell>
          <cell r="Q13">
            <v>11</v>
          </cell>
          <cell r="T13">
            <v>105</v>
          </cell>
        </row>
        <row r="14">
          <cell r="A14">
            <v>12</v>
          </cell>
          <cell r="D14">
            <v>78</v>
          </cell>
          <cell r="I14">
            <v>12</v>
          </cell>
          <cell r="L14">
            <v>135</v>
          </cell>
          <cell r="Q14">
            <v>12</v>
          </cell>
          <cell r="T14">
            <v>110</v>
          </cell>
        </row>
        <row r="15">
          <cell r="A15">
            <v>13</v>
          </cell>
          <cell r="D15">
            <v>80</v>
          </cell>
          <cell r="I15">
            <v>13</v>
          </cell>
          <cell r="L15">
            <v>139</v>
          </cell>
          <cell r="Q15">
            <v>13</v>
          </cell>
          <cell r="T15">
            <v>115</v>
          </cell>
        </row>
        <row r="16">
          <cell r="A16">
            <v>14</v>
          </cell>
          <cell r="D16">
            <v>83</v>
          </cell>
          <cell r="I16">
            <v>14</v>
          </cell>
          <cell r="L16">
            <v>145</v>
          </cell>
          <cell r="Q16">
            <v>14</v>
          </cell>
          <cell r="T16">
            <v>118</v>
          </cell>
        </row>
        <row r="17">
          <cell r="A17">
            <v>15</v>
          </cell>
          <cell r="D17">
            <v>85</v>
          </cell>
          <cell r="I17">
            <v>15</v>
          </cell>
          <cell r="L17">
            <v>150</v>
          </cell>
          <cell r="Q17">
            <v>15</v>
          </cell>
          <cell r="T17">
            <v>123</v>
          </cell>
        </row>
        <row r="18">
          <cell r="A18">
            <v>16</v>
          </cell>
          <cell r="D18">
            <v>85</v>
          </cell>
          <cell r="I18">
            <v>16</v>
          </cell>
          <cell r="L18">
            <v>155</v>
          </cell>
          <cell r="Q18">
            <v>16</v>
          </cell>
          <cell r="T18">
            <v>129</v>
          </cell>
        </row>
        <row r="19">
          <cell r="A19">
            <v>17</v>
          </cell>
          <cell r="D19">
            <v>88</v>
          </cell>
          <cell r="I19">
            <v>17</v>
          </cell>
          <cell r="L19">
            <v>160</v>
          </cell>
          <cell r="Q19">
            <v>17</v>
          </cell>
          <cell r="T19">
            <v>135</v>
          </cell>
        </row>
        <row r="20">
          <cell r="A20">
            <v>18</v>
          </cell>
          <cell r="D20">
            <v>90</v>
          </cell>
          <cell r="I20">
            <v>18</v>
          </cell>
          <cell r="L20">
            <v>165</v>
          </cell>
          <cell r="Q20">
            <v>18</v>
          </cell>
          <cell r="T20">
            <v>140</v>
          </cell>
        </row>
        <row r="21">
          <cell r="A21">
            <v>19</v>
          </cell>
          <cell r="D21">
            <v>94</v>
          </cell>
          <cell r="I21">
            <v>19</v>
          </cell>
          <cell r="L21">
            <v>170</v>
          </cell>
          <cell r="Q21">
            <v>19</v>
          </cell>
          <cell r="T21">
            <v>150</v>
          </cell>
        </row>
        <row r="22">
          <cell r="A22">
            <v>20</v>
          </cell>
          <cell r="D22">
            <v>97</v>
          </cell>
          <cell r="I22">
            <v>20</v>
          </cell>
          <cell r="L22">
            <v>173</v>
          </cell>
          <cell r="Q22">
            <v>20</v>
          </cell>
          <cell r="T22">
            <v>155</v>
          </cell>
        </row>
        <row r="23">
          <cell r="A23">
            <v>21</v>
          </cell>
          <cell r="D23">
            <v>98</v>
          </cell>
          <cell r="I23">
            <v>21</v>
          </cell>
          <cell r="L23">
            <v>175</v>
          </cell>
          <cell r="Q23">
            <v>21</v>
          </cell>
          <cell r="T23">
            <v>160</v>
          </cell>
        </row>
        <row r="24">
          <cell r="A24">
            <v>22</v>
          </cell>
          <cell r="D24">
            <v>98</v>
          </cell>
          <cell r="I24">
            <v>22</v>
          </cell>
          <cell r="L24">
            <v>179</v>
          </cell>
          <cell r="Q24">
            <v>22</v>
          </cell>
          <cell r="T24">
            <v>164</v>
          </cell>
        </row>
        <row r="25">
          <cell r="A25">
            <v>23</v>
          </cell>
          <cell r="D25">
            <v>100</v>
          </cell>
          <cell r="I25">
            <v>23</v>
          </cell>
          <cell r="L25">
            <v>184</v>
          </cell>
          <cell r="Q25">
            <v>23</v>
          </cell>
          <cell r="T25">
            <v>168</v>
          </cell>
        </row>
        <row r="26">
          <cell r="A26">
            <v>24</v>
          </cell>
          <cell r="D26">
            <v>101</v>
          </cell>
          <cell r="I26">
            <v>24</v>
          </cell>
          <cell r="L26">
            <v>188</v>
          </cell>
          <cell r="Q26">
            <v>24</v>
          </cell>
          <cell r="T26">
            <v>172</v>
          </cell>
        </row>
        <row r="27">
          <cell r="A27">
            <v>25</v>
          </cell>
          <cell r="D27">
            <v>102</v>
          </cell>
          <cell r="I27">
            <v>25</v>
          </cell>
          <cell r="L27">
            <v>193</v>
          </cell>
          <cell r="Q27">
            <v>25</v>
          </cell>
          <cell r="T27">
            <v>175</v>
          </cell>
        </row>
        <row r="28">
          <cell r="A28">
            <v>26</v>
          </cell>
          <cell r="D28">
            <v>103</v>
          </cell>
          <cell r="I28">
            <v>26</v>
          </cell>
          <cell r="L28">
            <v>196</v>
          </cell>
          <cell r="Q28">
            <v>26</v>
          </cell>
          <cell r="T28">
            <v>179</v>
          </cell>
        </row>
        <row r="29">
          <cell r="A29">
            <v>27</v>
          </cell>
          <cell r="D29">
            <v>104</v>
          </cell>
          <cell r="I29">
            <v>27</v>
          </cell>
          <cell r="L29">
            <v>199</v>
          </cell>
          <cell r="Q29">
            <v>27</v>
          </cell>
          <cell r="T29">
            <v>183</v>
          </cell>
        </row>
        <row r="30">
          <cell r="A30">
            <v>28</v>
          </cell>
          <cell r="D30">
            <v>104</v>
          </cell>
          <cell r="I30">
            <v>28</v>
          </cell>
          <cell r="L30">
            <v>201</v>
          </cell>
          <cell r="Q30">
            <v>28</v>
          </cell>
          <cell r="T30">
            <v>185</v>
          </cell>
        </row>
        <row r="31">
          <cell r="A31">
            <v>29</v>
          </cell>
          <cell r="D31">
            <v>104</v>
          </cell>
          <cell r="I31">
            <v>29</v>
          </cell>
          <cell r="L31">
            <v>203</v>
          </cell>
          <cell r="Q31">
            <v>29</v>
          </cell>
          <cell r="T31">
            <v>188</v>
          </cell>
        </row>
        <row r="32">
          <cell r="A32">
            <v>30</v>
          </cell>
          <cell r="D32">
            <v>104</v>
          </cell>
          <cell r="I32">
            <v>30</v>
          </cell>
          <cell r="L32">
            <v>204</v>
          </cell>
          <cell r="Q32">
            <v>30</v>
          </cell>
          <cell r="T32">
            <v>190</v>
          </cell>
        </row>
        <row r="49">
          <cell r="I49">
            <v>1</v>
          </cell>
          <cell r="L49">
            <v>2</v>
          </cell>
          <cell r="Y49">
            <v>1</v>
          </cell>
          <cell r="AB49">
            <v>2</v>
          </cell>
        </row>
        <row r="50">
          <cell r="I50">
            <v>2</v>
          </cell>
          <cell r="L50">
            <v>15</v>
          </cell>
          <cell r="Y50">
            <v>2</v>
          </cell>
          <cell r="AB50">
            <v>6</v>
          </cell>
        </row>
        <row r="51">
          <cell r="I51">
            <v>3</v>
          </cell>
          <cell r="L51">
            <v>25</v>
          </cell>
          <cell r="Y51">
            <v>3</v>
          </cell>
          <cell r="AB51">
            <v>6</v>
          </cell>
        </row>
        <row r="52">
          <cell r="I52">
            <v>4</v>
          </cell>
          <cell r="L52">
            <v>34</v>
          </cell>
          <cell r="Y52">
            <v>4</v>
          </cell>
          <cell r="AB52">
            <v>7</v>
          </cell>
        </row>
        <row r="53">
          <cell r="I53">
            <v>5</v>
          </cell>
          <cell r="L53">
            <v>41</v>
          </cell>
          <cell r="Y53">
            <v>5</v>
          </cell>
          <cell r="AB53">
            <v>7</v>
          </cell>
        </row>
        <row r="54">
          <cell r="I54">
            <v>6</v>
          </cell>
          <cell r="L54">
            <v>46</v>
          </cell>
          <cell r="Y54">
            <v>6</v>
          </cell>
          <cell r="AB54">
            <v>8</v>
          </cell>
        </row>
        <row r="55">
          <cell r="I55">
            <v>7</v>
          </cell>
          <cell r="L55">
            <v>50</v>
          </cell>
          <cell r="Y55">
            <v>7</v>
          </cell>
          <cell r="AB55">
            <v>8</v>
          </cell>
        </row>
        <row r="56">
          <cell r="I56">
            <v>8</v>
          </cell>
          <cell r="L56">
            <v>55</v>
          </cell>
          <cell r="Y56">
            <v>8</v>
          </cell>
          <cell r="AB56">
            <v>8</v>
          </cell>
        </row>
        <row r="57">
          <cell r="I57">
            <v>9</v>
          </cell>
          <cell r="L57">
            <v>60</v>
          </cell>
          <cell r="Y57">
            <v>9</v>
          </cell>
          <cell r="AB57">
            <v>9</v>
          </cell>
        </row>
        <row r="58">
          <cell r="I58">
            <v>10</v>
          </cell>
          <cell r="L58">
            <v>63</v>
          </cell>
          <cell r="Y58">
            <v>10</v>
          </cell>
          <cell r="AB58">
            <v>9</v>
          </cell>
        </row>
        <row r="59">
          <cell r="I59">
            <v>11</v>
          </cell>
          <cell r="L59">
            <v>65</v>
          </cell>
          <cell r="Y59">
            <v>11</v>
          </cell>
          <cell r="AB59">
            <v>10</v>
          </cell>
        </row>
        <row r="60">
          <cell r="I60">
            <v>12</v>
          </cell>
          <cell r="L60">
            <v>69</v>
          </cell>
          <cell r="Y60">
            <v>12</v>
          </cell>
          <cell r="AB60">
            <v>10</v>
          </cell>
        </row>
        <row r="61">
          <cell r="I61">
            <v>13</v>
          </cell>
          <cell r="L61">
            <v>73</v>
          </cell>
          <cell r="Y61">
            <v>13</v>
          </cell>
          <cell r="AB61">
            <v>10</v>
          </cell>
        </row>
        <row r="62">
          <cell r="I62">
            <v>14</v>
          </cell>
          <cell r="L62">
            <v>76</v>
          </cell>
          <cell r="Y62">
            <v>14</v>
          </cell>
          <cell r="AB62">
            <v>11</v>
          </cell>
        </row>
        <row r="63">
          <cell r="I63">
            <v>15</v>
          </cell>
          <cell r="L63">
            <v>78</v>
          </cell>
          <cell r="Y63">
            <v>15</v>
          </cell>
          <cell r="AB63">
            <v>11</v>
          </cell>
        </row>
        <row r="64">
          <cell r="I64">
            <v>16</v>
          </cell>
          <cell r="L64">
            <v>80</v>
          </cell>
          <cell r="Y64">
            <v>16</v>
          </cell>
          <cell r="AB64">
            <v>12</v>
          </cell>
        </row>
        <row r="65">
          <cell r="I65">
            <v>17</v>
          </cell>
          <cell r="L65">
            <v>84</v>
          </cell>
          <cell r="Y65">
            <v>17</v>
          </cell>
          <cell r="AB65">
            <v>12</v>
          </cell>
        </row>
        <row r="66">
          <cell r="I66">
            <v>18</v>
          </cell>
          <cell r="L66">
            <v>88</v>
          </cell>
          <cell r="Y66">
            <v>18</v>
          </cell>
          <cell r="AB66">
            <v>13</v>
          </cell>
        </row>
        <row r="67">
          <cell r="I67">
            <v>19</v>
          </cell>
          <cell r="L67">
            <v>90</v>
          </cell>
          <cell r="Y67">
            <v>19</v>
          </cell>
          <cell r="AB67">
            <v>13</v>
          </cell>
        </row>
        <row r="68">
          <cell r="I68">
            <v>20</v>
          </cell>
          <cell r="L68">
            <v>92</v>
          </cell>
          <cell r="Y68">
            <v>20</v>
          </cell>
          <cell r="AB68">
            <v>13</v>
          </cell>
        </row>
        <row r="69">
          <cell r="I69">
            <v>21</v>
          </cell>
          <cell r="L69">
            <v>94</v>
          </cell>
          <cell r="Y69">
            <v>21</v>
          </cell>
          <cell r="AB69">
            <v>14</v>
          </cell>
        </row>
        <row r="70">
          <cell r="I70">
            <v>22</v>
          </cell>
          <cell r="L70">
            <v>96</v>
          </cell>
          <cell r="Y70">
            <v>22</v>
          </cell>
          <cell r="AB70">
            <v>14</v>
          </cell>
        </row>
        <row r="71">
          <cell r="I71">
            <v>23</v>
          </cell>
          <cell r="L71">
            <v>98</v>
          </cell>
          <cell r="Y71">
            <v>23</v>
          </cell>
          <cell r="AB71">
            <v>14</v>
          </cell>
        </row>
        <row r="72">
          <cell r="I72">
            <v>24</v>
          </cell>
          <cell r="L72">
            <v>100</v>
          </cell>
          <cell r="Y72">
            <v>24</v>
          </cell>
          <cell r="AB72">
            <v>14</v>
          </cell>
        </row>
        <row r="73">
          <cell r="I73">
            <v>25</v>
          </cell>
          <cell r="L73">
            <v>102</v>
          </cell>
          <cell r="Y73">
            <v>25</v>
          </cell>
          <cell r="AB73">
            <v>15</v>
          </cell>
        </row>
        <row r="74">
          <cell r="I74">
            <v>26</v>
          </cell>
          <cell r="L74">
            <v>104</v>
          </cell>
          <cell r="Y74">
            <v>26</v>
          </cell>
          <cell r="AB74">
            <v>15</v>
          </cell>
        </row>
        <row r="75">
          <cell r="I75">
            <v>27</v>
          </cell>
          <cell r="L75">
            <v>106</v>
          </cell>
          <cell r="Y75">
            <v>27</v>
          </cell>
          <cell r="AB75">
            <v>15</v>
          </cell>
        </row>
        <row r="76">
          <cell r="I76">
            <v>28</v>
          </cell>
          <cell r="L76">
            <v>108</v>
          </cell>
          <cell r="Y76">
            <v>28</v>
          </cell>
          <cell r="AB76">
            <v>15</v>
          </cell>
        </row>
        <row r="77">
          <cell r="I77">
            <v>29</v>
          </cell>
          <cell r="L77">
            <v>110</v>
          </cell>
          <cell r="Y77">
            <v>29</v>
          </cell>
          <cell r="AB77">
            <v>16</v>
          </cell>
        </row>
        <row r="78">
          <cell r="I78">
            <v>30</v>
          </cell>
          <cell r="L78">
            <v>112</v>
          </cell>
          <cell r="Y78">
            <v>30</v>
          </cell>
          <cell r="AB78">
            <v>16</v>
          </cell>
        </row>
        <row r="79">
          <cell r="Y79">
            <v>31</v>
          </cell>
          <cell r="AB79">
            <v>17</v>
          </cell>
        </row>
        <row r="80">
          <cell r="Y80">
            <v>32</v>
          </cell>
          <cell r="AB80">
            <v>17</v>
          </cell>
        </row>
        <row r="81">
          <cell r="Y81">
            <v>33</v>
          </cell>
          <cell r="AB81">
            <v>18</v>
          </cell>
        </row>
        <row r="82">
          <cell r="Y82">
            <v>34</v>
          </cell>
          <cell r="AB82">
            <v>18</v>
          </cell>
        </row>
        <row r="83">
          <cell r="Y83">
            <v>35</v>
          </cell>
          <cell r="AB83">
            <v>19</v>
          </cell>
        </row>
        <row r="84">
          <cell r="Y84">
            <v>36</v>
          </cell>
          <cell r="AB84">
            <v>19</v>
          </cell>
        </row>
        <row r="85">
          <cell r="Y85">
            <v>37</v>
          </cell>
          <cell r="AB85">
            <v>19</v>
          </cell>
        </row>
        <row r="86">
          <cell r="Y86">
            <v>38</v>
          </cell>
          <cell r="AB86">
            <v>20</v>
          </cell>
        </row>
        <row r="87">
          <cell r="Y87">
            <v>39</v>
          </cell>
          <cell r="AB87">
            <v>20</v>
          </cell>
        </row>
        <row r="88">
          <cell r="Y88">
            <v>40</v>
          </cell>
          <cell r="AB88">
            <v>20</v>
          </cell>
        </row>
        <row r="89">
          <cell r="Y89">
            <v>41</v>
          </cell>
          <cell r="AB89">
            <v>20</v>
          </cell>
        </row>
        <row r="90">
          <cell r="Y90">
            <v>42</v>
          </cell>
          <cell r="AB90">
            <v>21</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M41"/>
  <sheetViews>
    <sheetView workbookViewId="0">
      <selection activeCell="O31" sqref="O31"/>
    </sheetView>
  </sheetViews>
  <sheetFormatPr defaultRowHeight="14.4" x14ac:dyDescent="0.3"/>
  <sheetData>
    <row r="25" spans="1:13" ht="15" thickBot="1" x14ac:dyDescent="0.35"/>
    <row r="26" spans="1:13" ht="15" customHeight="1" x14ac:dyDescent="0.3">
      <c r="A26" s="61" t="s">
        <v>66</v>
      </c>
      <c r="B26" s="62"/>
      <c r="C26" s="62"/>
      <c r="D26" s="62"/>
      <c r="E26" s="62"/>
      <c r="F26" s="62"/>
      <c r="G26" s="62"/>
      <c r="H26" s="62"/>
      <c r="I26" s="62"/>
      <c r="J26" s="62"/>
      <c r="K26" s="62"/>
      <c r="L26" s="62"/>
      <c r="M26" s="51"/>
    </row>
    <row r="27" spans="1:13" ht="15.6" x14ac:dyDescent="0.3">
      <c r="A27" s="55"/>
      <c r="B27" s="56"/>
      <c r="C27" s="18"/>
      <c r="D27" s="18"/>
      <c r="E27" s="18"/>
      <c r="F27" s="18"/>
      <c r="G27" s="18"/>
      <c r="H27" s="18"/>
      <c r="I27" s="18"/>
      <c r="J27" s="18"/>
      <c r="K27" s="18"/>
      <c r="L27" s="18"/>
      <c r="M27" s="42"/>
    </row>
    <row r="28" spans="1:13" ht="15.6" x14ac:dyDescent="0.3">
      <c r="A28" s="55"/>
      <c r="B28" s="57"/>
      <c r="C28" s="18"/>
      <c r="D28" s="18"/>
      <c r="E28" s="18"/>
      <c r="F28" s="18"/>
      <c r="G28" s="18"/>
      <c r="H28" s="18"/>
      <c r="I28" s="18"/>
      <c r="J28" s="18"/>
      <c r="K28" s="18"/>
      <c r="L28" s="18"/>
      <c r="M28" s="42"/>
    </row>
    <row r="29" spans="1:13" ht="15.6" x14ac:dyDescent="0.3">
      <c r="A29" s="55"/>
      <c r="B29" s="57" t="s">
        <v>67</v>
      </c>
      <c r="C29" s="18"/>
      <c r="D29" s="18"/>
      <c r="E29" s="18"/>
      <c r="F29" s="18"/>
      <c r="G29" s="18"/>
      <c r="H29" s="63" t="s">
        <v>68</v>
      </c>
      <c r="I29" s="63"/>
      <c r="J29" s="63"/>
      <c r="K29" s="63"/>
      <c r="L29" s="63"/>
      <c r="M29" s="64"/>
    </row>
    <row r="30" spans="1:13" ht="15.6" x14ac:dyDescent="0.3">
      <c r="A30" s="55"/>
      <c r="B30" s="57"/>
      <c r="C30" s="18"/>
      <c r="D30" s="18"/>
      <c r="E30" s="18"/>
      <c r="F30" s="18"/>
      <c r="G30" s="18"/>
      <c r="H30" s="18"/>
      <c r="I30" s="18"/>
      <c r="J30" s="18"/>
      <c r="K30" s="18"/>
      <c r="L30" s="18"/>
      <c r="M30" s="42"/>
    </row>
    <row r="31" spans="1:13" ht="15.6" x14ac:dyDescent="0.3">
      <c r="A31" s="55"/>
      <c r="B31" s="57"/>
      <c r="C31" s="18"/>
      <c r="D31" s="18"/>
      <c r="E31" s="18"/>
      <c r="F31" s="18"/>
      <c r="G31" s="18"/>
      <c r="H31" s="18"/>
      <c r="I31" s="18"/>
      <c r="J31" s="18"/>
      <c r="K31" s="18"/>
      <c r="L31" s="18"/>
      <c r="M31" s="42"/>
    </row>
    <row r="32" spans="1:13" ht="15.6" x14ac:dyDescent="0.3">
      <c r="A32" s="55"/>
      <c r="B32" s="57" t="s">
        <v>80</v>
      </c>
      <c r="C32" s="18"/>
      <c r="D32" s="18"/>
      <c r="E32" s="18"/>
      <c r="F32" s="18"/>
      <c r="G32" s="18"/>
      <c r="H32" s="57" t="s">
        <v>71</v>
      </c>
      <c r="I32" s="18"/>
      <c r="J32" s="18"/>
      <c r="K32" s="18"/>
      <c r="L32" s="18"/>
      <c r="M32" s="42"/>
    </row>
    <row r="33" spans="1:13" ht="15.6" x14ac:dyDescent="0.3">
      <c r="A33" s="55"/>
      <c r="B33" s="65" t="s">
        <v>70</v>
      </c>
      <c r="C33" s="65"/>
      <c r="D33" s="65"/>
      <c r="E33" s="18"/>
      <c r="F33" s="18"/>
      <c r="G33" s="18"/>
      <c r="H33" s="18"/>
      <c r="I33" s="18"/>
      <c r="J33" s="18"/>
      <c r="K33" s="18"/>
      <c r="L33" s="18"/>
      <c r="M33" s="42"/>
    </row>
    <row r="34" spans="1:13" ht="15.6" x14ac:dyDescent="0.3">
      <c r="A34" s="55"/>
      <c r="B34" s="59" t="s">
        <v>72</v>
      </c>
      <c r="C34" s="18"/>
      <c r="D34" s="18"/>
      <c r="E34" s="18"/>
      <c r="F34" s="18"/>
      <c r="G34" s="18"/>
      <c r="H34" s="18"/>
      <c r="I34" s="18"/>
      <c r="J34" s="18"/>
      <c r="K34" s="18"/>
      <c r="L34" s="18"/>
      <c r="M34" s="42"/>
    </row>
    <row r="35" spans="1:13" ht="15.6" x14ac:dyDescent="0.3">
      <c r="A35" s="55"/>
      <c r="B35" s="18"/>
      <c r="C35" s="59" t="s">
        <v>81</v>
      </c>
      <c r="D35" s="18"/>
      <c r="E35" s="18"/>
      <c r="F35" s="18"/>
      <c r="G35" s="18"/>
      <c r="H35" s="18"/>
      <c r="I35" s="18"/>
      <c r="J35" s="18"/>
      <c r="K35" s="18"/>
      <c r="L35" s="18"/>
      <c r="M35" s="42"/>
    </row>
    <row r="36" spans="1:13" ht="15.6" x14ac:dyDescent="0.3">
      <c r="A36" s="55"/>
      <c r="B36" s="18"/>
      <c r="C36" s="59" t="s">
        <v>82</v>
      </c>
      <c r="D36" s="18"/>
      <c r="E36" s="18"/>
      <c r="F36" s="18"/>
      <c r="G36" s="18"/>
      <c r="H36" s="18"/>
      <c r="I36" s="18"/>
      <c r="J36" s="18"/>
      <c r="K36" s="18"/>
      <c r="L36" s="18"/>
      <c r="M36" s="42"/>
    </row>
    <row r="37" spans="1:13" ht="15.6" x14ac:dyDescent="0.3">
      <c r="A37" s="55"/>
      <c r="B37" s="18"/>
      <c r="C37" s="59" t="s">
        <v>83</v>
      </c>
      <c r="D37" s="18"/>
      <c r="E37" s="18"/>
      <c r="F37" s="18"/>
      <c r="G37" s="18"/>
      <c r="H37" s="18"/>
      <c r="I37" s="18"/>
      <c r="J37" s="18"/>
      <c r="K37" s="18"/>
      <c r="L37" s="18"/>
      <c r="M37" s="42"/>
    </row>
    <row r="38" spans="1:13" ht="15.6" x14ac:dyDescent="0.3">
      <c r="A38" s="55"/>
      <c r="B38" s="57" t="s">
        <v>84</v>
      </c>
      <c r="C38" s="18"/>
      <c r="D38" s="18"/>
      <c r="E38" s="18"/>
      <c r="F38" s="18"/>
      <c r="G38" s="18"/>
      <c r="H38" s="18"/>
      <c r="I38" s="18"/>
      <c r="J38" s="18"/>
      <c r="K38" s="18"/>
      <c r="L38" s="18"/>
      <c r="M38" s="42"/>
    </row>
    <row r="39" spans="1:13" ht="15.6" x14ac:dyDescent="0.3">
      <c r="A39" s="55"/>
      <c r="B39" s="57" t="s">
        <v>85</v>
      </c>
      <c r="C39" s="18"/>
      <c r="D39" s="18"/>
      <c r="E39" s="18"/>
      <c r="F39" s="18"/>
      <c r="G39" s="18"/>
      <c r="H39" s="18"/>
      <c r="I39" s="18"/>
      <c r="J39" s="18"/>
      <c r="K39" s="18"/>
      <c r="L39" s="18"/>
      <c r="M39" s="42"/>
    </row>
    <row r="40" spans="1:13" ht="15.6" x14ac:dyDescent="0.3">
      <c r="A40" s="55"/>
      <c r="B40" s="57"/>
      <c r="C40" s="18"/>
      <c r="D40" s="18"/>
      <c r="E40" s="18"/>
      <c r="F40" s="18"/>
      <c r="G40" s="18"/>
      <c r="H40" s="18"/>
      <c r="I40" s="18"/>
      <c r="J40" s="18"/>
      <c r="K40" s="18"/>
      <c r="L40" s="18"/>
      <c r="M40" s="42"/>
    </row>
    <row r="41" spans="1:13" ht="16.2" thickBot="1" x14ac:dyDescent="0.35">
      <c r="A41" s="52"/>
      <c r="B41" s="60" t="s">
        <v>79</v>
      </c>
      <c r="C41" s="53"/>
      <c r="D41" s="53"/>
      <c r="E41" s="53"/>
      <c r="F41" s="53"/>
      <c r="G41" s="53"/>
      <c r="H41" s="53"/>
      <c r="I41" s="53"/>
      <c r="J41" s="53"/>
      <c r="K41" s="53"/>
      <c r="L41" s="53"/>
      <c r="M41" s="54"/>
    </row>
  </sheetData>
  <mergeCells count="3">
    <mergeCell ref="A26:L26"/>
    <mergeCell ref="H29:M29"/>
    <mergeCell ref="B33:D3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zoomScalePageLayoutView="70" workbookViewId="0">
      <selection activeCell="K37" sqref="K37"/>
    </sheetView>
  </sheetViews>
  <sheetFormatPr defaultColWidth="11.44140625" defaultRowHeight="14.4" x14ac:dyDescent="0.3"/>
  <sheetData/>
  <pageMargins left="0.75" right="0.75" top="1" bottom="1" header="0.5" footer="0.5"/>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2" zoomScaleNormal="72" zoomScalePageLayoutView="72" workbookViewId="0">
      <selection activeCell="K41" sqref="K41"/>
    </sheetView>
  </sheetViews>
  <sheetFormatPr defaultColWidth="11.44140625" defaultRowHeight="14.4" x14ac:dyDescent="0.3"/>
  <sheetData/>
  <pageMargins left="0.75" right="0.75" top="1" bottom="1" header="0.5" footer="0.5"/>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F1" workbookViewId="0">
      <selection activeCell="V40" sqref="V40"/>
    </sheetView>
  </sheetViews>
  <sheetFormatPr defaultColWidth="8.88671875" defaultRowHeight="14.4" x14ac:dyDescent="0.3"/>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6:L40"/>
  <sheetViews>
    <sheetView workbookViewId="0">
      <selection activeCell="P15" sqref="P15"/>
    </sheetView>
  </sheetViews>
  <sheetFormatPr defaultRowHeight="14.4" x14ac:dyDescent="0.3"/>
  <cols>
    <col min="6" max="6" width="12.88671875" customWidth="1"/>
  </cols>
  <sheetData>
    <row r="26" spans="1:12" ht="15" thickBot="1" x14ac:dyDescent="0.35"/>
    <row r="27" spans="1:12" ht="15.6" x14ac:dyDescent="0.3">
      <c r="A27" s="61" t="s">
        <v>66</v>
      </c>
      <c r="B27" s="62"/>
      <c r="C27" s="62"/>
      <c r="D27" s="62"/>
      <c r="E27" s="62"/>
      <c r="F27" s="62"/>
      <c r="G27" s="62"/>
      <c r="H27" s="62"/>
      <c r="I27" s="62"/>
      <c r="J27" s="62"/>
      <c r="K27" s="62"/>
      <c r="L27" s="66"/>
    </row>
    <row r="28" spans="1:12" ht="15.6" x14ac:dyDescent="0.3">
      <c r="A28" s="55"/>
      <c r="B28" s="56"/>
      <c r="C28" s="18"/>
      <c r="D28" s="18"/>
      <c r="E28" s="18"/>
      <c r="F28" s="18"/>
      <c r="G28" s="18"/>
      <c r="H28" s="18"/>
      <c r="I28" s="18"/>
      <c r="J28" s="18"/>
      <c r="K28" s="18"/>
      <c r="L28" s="42"/>
    </row>
    <row r="29" spans="1:12" ht="15.6" x14ac:dyDescent="0.3">
      <c r="A29" s="55"/>
      <c r="B29" s="57"/>
      <c r="C29" s="18"/>
      <c r="D29" s="18"/>
      <c r="E29" s="18"/>
      <c r="F29" s="18"/>
      <c r="G29" s="18"/>
      <c r="H29" s="18"/>
      <c r="I29" s="18"/>
      <c r="J29" s="18"/>
      <c r="K29" s="18"/>
      <c r="L29" s="42"/>
    </row>
    <row r="30" spans="1:12" ht="15.6" x14ac:dyDescent="0.3">
      <c r="A30" s="55"/>
      <c r="B30" s="57" t="s">
        <v>67</v>
      </c>
      <c r="C30" s="18"/>
      <c r="D30" s="18"/>
      <c r="E30" s="18"/>
      <c r="F30" s="18"/>
      <c r="G30" s="63" t="s">
        <v>68</v>
      </c>
      <c r="H30" s="63"/>
      <c r="I30" s="63"/>
      <c r="J30" s="63"/>
      <c r="K30" s="63"/>
      <c r="L30" s="64"/>
    </row>
    <row r="31" spans="1:12" ht="15.6" x14ac:dyDescent="0.3">
      <c r="A31" s="55"/>
      <c r="B31" s="57" t="s">
        <v>69</v>
      </c>
      <c r="C31" s="18"/>
      <c r="D31" s="18"/>
      <c r="E31" s="18"/>
      <c r="F31" s="18"/>
      <c r="G31" s="18"/>
      <c r="H31" s="18"/>
      <c r="I31" s="18"/>
      <c r="J31" s="18"/>
      <c r="K31" s="18"/>
      <c r="L31" s="42"/>
    </row>
    <row r="32" spans="1:12" ht="15.6" x14ac:dyDescent="0.3">
      <c r="A32" s="55"/>
      <c r="B32" s="65" t="s">
        <v>70</v>
      </c>
      <c r="C32" s="65"/>
      <c r="D32" s="18"/>
      <c r="E32" s="18"/>
      <c r="F32" s="18"/>
      <c r="G32" s="58" t="s">
        <v>71</v>
      </c>
      <c r="H32" s="58"/>
      <c r="I32" s="58"/>
      <c r="J32" s="58"/>
      <c r="K32" s="18"/>
      <c r="L32" s="42"/>
    </row>
    <row r="33" spans="1:12" ht="15.6" x14ac:dyDescent="0.3">
      <c r="A33" s="55"/>
      <c r="B33" s="59" t="s">
        <v>72</v>
      </c>
      <c r="C33" s="18"/>
      <c r="D33" s="18"/>
      <c r="E33" s="18"/>
      <c r="F33" s="18"/>
      <c r="G33" s="18"/>
      <c r="H33" s="18"/>
      <c r="I33" s="18"/>
      <c r="J33" s="18"/>
      <c r="K33" s="18"/>
      <c r="L33" s="42"/>
    </row>
    <row r="34" spans="1:12" ht="15.6" x14ac:dyDescent="0.3">
      <c r="A34" s="55"/>
      <c r="B34" s="18"/>
      <c r="C34" s="59" t="s">
        <v>73</v>
      </c>
      <c r="D34" s="18"/>
      <c r="E34" s="18"/>
      <c r="F34" s="18"/>
      <c r="G34" s="18"/>
      <c r="H34" s="18"/>
      <c r="I34" s="18"/>
      <c r="J34" s="18"/>
      <c r="K34" s="18"/>
      <c r="L34" s="42"/>
    </row>
    <row r="35" spans="1:12" ht="15.6" x14ac:dyDescent="0.3">
      <c r="A35" s="55"/>
      <c r="B35" s="18"/>
      <c r="C35" s="59" t="s">
        <v>74</v>
      </c>
      <c r="D35" s="18"/>
      <c r="E35" s="18"/>
      <c r="F35" s="18"/>
      <c r="G35" s="18"/>
      <c r="H35" s="18"/>
      <c r="I35" s="18"/>
      <c r="J35" s="18"/>
      <c r="K35" s="18"/>
      <c r="L35" s="42"/>
    </row>
    <row r="36" spans="1:12" ht="15.6" x14ac:dyDescent="0.3">
      <c r="A36" s="55"/>
      <c r="B36" s="18"/>
      <c r="C36" s="59" t="s">
        <v>75</v>
      </c>
      <c r="D36" s="18"/>
      <c r="E36" s="18"/>
      <c r="F36" s="18"/>
      <c r="G36" s="18"/>
      <c r="H36" s="18"/>
      <c r="I36" s="18"/>
      <c r="J36" s="18"/>
      <c r="K36" s="18"/>
      <c r="L36" s="42"/>
    </row>
    <row r="37" spans="1:12" ht="15.6" x14ac:dyDescent="0.3">
      <c r="A37" s="55"/>
      <c r="B37" s="57" t="s">
        <v>76</v>
      </c>
      <c r="C37" s="18"/>
      <c r="D37" s="18"/>
      <c r="E37" s="18"/>
      <c r="F37" s="18"/>
      <c r="G37" s="18"/>
      <c r="H37" s="18"/>
      <c r="I37" s="18"/>
      <c r="J37" s="18"/>
      <c r="K37" s="18"/>
      <c r="L37" s="42"/>
    </row>
    <row r="38" spans="1:12" ht="15.6" x14ac:dyDescent="0.3">
      <c r="A38" s="55"/>
      <c r="B38" s="57" t="s">
        <v>77</v>
      </c>
      <c r="C38" s="18"/>
      <c r="D38" s="18"/>
      <c r="E38" s="18"/>
      <c r="F38" s="18"/>
      <c r="G38" s="18"/>
      <c r="H38" s="18"/>
      <c r="I38" s="18"/>
      <c r="J38" s="18"/>
      <c r="K38" s="18"/>
      <c r="L38" s="42"/>
    </row>
    <row r="39" spans="1:12" ht="15.6" x14ac:dyDescent="0.3">
      <c r="A39" s="55"/>
      <c r="B39" s="57" t="s">
        <v>78</v>
      </c>
      <c r="C39" s="18"/>
      <c r="D39" s="18"/>
      <c r="E39" s="18"/>
      <c r="F39" s="18"/>
      <c r="G39" s="18"/>
      <c r="H39" s="18"/>
      <c r="I39" s="18"/>
      <c r="J39" s="18"/>
      <c r="K39" s="18"/>
      <c r="L39" s="42"/>
    </row>
    <row r="40" spans="1:12" ht="16.2" thickBot="1" x14ac:dyDescent="0.35">
      <c r="A40" s="52"/>
      <c r="B40" s="60" t="s">
        <v>79</v>
      </c>
      <c r="C40" s="53"/>
      <c r="D40" s="53"/>
      <c r="E40" s="53"/>
      <c r="F40" s="53"/>
      <c r="G40" s="53"/>
      <c r="H40" s="53"/>
      <c r="I40" s="53"/>
      <c r="J40" s="53"/>
      <c r="K40" s="53"/>
      <c r="L40" s="54"/>
    </row>
  </sheetData>
  <mergeCells count="3">
    <mergeCell ref="A27:L27"/>
    <mergeCell ref="G30:L30"/>
    <mergeCell ref="B32:C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5" sqref="D5"/>
    </sheetView>
  </sheetViews>
  <sheetFormatPr defaultColWidth="11.44140625" defaultRowHeight="14.4" x14ac:dyDescent="0.3"/>
  <cols>
    <col min="1" max="1" width="12.109375" bestFit="1" customWidth="1"/>
    <col min="2" max="2" width="13.88671875" bestFit="1" customWidth="1"/>
  </cols>
  <sheetData>
    <row r="1" spans="1:5" ht="14.4" customHeight="1" x14ac:dyDescent="0.3">
      <c r="A1" s="67" t="s">
        <v>39</v>
      </c>
      <c r="B1" s="67"/>
      <c r="C1" s="50"/>
      <c r="D1" s="50"/>
      <c r="E1" s="49"/>
    </row>
    <row r="2" spans="1:5" ht="29.4" customHeight="1" x14ac:dyDescent="0.3">
      <c r="A2" s="67"/>
      <c r="B2" s="67"/>
      <c r="C2" s="50"/>
      <c r="D2" s="50"/>
      <c r="E2" s="49"/>
    </row>
    <row r="3" spans="1:5" x14ac:dyDescent="0.3">
      <c r="A3" s="2" t="s">
        <v>41</v>
      </c>
      <c r="B3" s="2" t="s">
        <v>42</v>
      </c>
      <c r="D3" t="s">
        <v>64</v>
      </c>
    </row>
    <row r="4" spans="1:5" x14ac:dyDescent="0.3">
      <c r="A4" s="2" t="s">
        <v>40</v>
      </c>
      <c r="B4" s="2" t="s">
        <v>43</v>
      </c>
      <c r="D4" t="s">
        <v>65</v>
      </c>
    </row>
    <row r="5" spans="1:5" x14ac:dyDescent="0.3">
      <c r="A5" s="2" t="s">
        <v>49</v>
      </c>
      <c r="B5" s="2" t="s">
        <v>44</v>
      </c>
    </row>
    <row r="6" spans="1:5" x14ac:dyDescent="0.3">
      <c r="A6" s="2" t="s">
        <v>50</v>
      </c>
      <c r="B6" s="2" t="s">
        <v>45</v>
      </c>
    </row>
    <row r="7" spans="1:5" x14ac:dyDescent="0.3">
      <c r="A7" s="2" t="s">
        <v>51</v>
      </c>
      <c r="B7" s="2" t="s">
        <v>46</v>
      </c>
    </row>
    <row r="8" spans="1:5" x14ac:dyDescent="0.3">
      <c r="A8" s="2" t="s">
        <v>43</v>
      </c>
      <c r="B8" s="2" t="s">
        <v>47</v>
      </c>
    </row>
    <row r="9" spans="1:5" x14ac:dyDescent="0.3">
      <c r="A9" s="2" t="s">
        <v>44</v>
      </c>
      <c r="B9" s="2" t="s">
        <v>48</v>
      </c>
    </row>
    <row r="10" spans="1:5" x14ac:dyDescent="0.3">
      <c r="A10" s="2"/>
      <c r="B10" s="2"/>
    </row>
    <row r="11" spans="1:5" x14ac:dyDescent="0.3">
      <c r="A11" s="2" t="s">
        <v>52</v>
      </c>
      <c r="B11" s="2" t="s">
        <v>53</v>
      </c>
    </row>
    <row r="12" spans="1:5" x14ac:dyDescent="0.3">
      <c r="A12" s="2" t="s">
        <v>40</v>
      </c>
      <c r="B12" s="2" t="s">
        <v>44</v>
      </c>
    </row>
    <row r="13" spans="1:5" x14ac:dyDescent="0.3">
      <c r="A13" s="2" t="s">
        <v>43</v>
      </c>
      <c r="B13" s="2" t="s">
        <v>47</v>
      </c>
    </row>
    <row r="14" spans="1:5" x14ac:dyDescent="0.3">
      <c r="A14" s="2" t="s">
        <v>44</v>
      </c>
      <c r="B14" s="2" t="s">
        <v>48</v>
      </c>
    </row>
  </sheetData>
  <mergeCells count="1">
    <mergeCell ref="A1:B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zoomScale="56" zoomScaleNormal="56" zoomScalePageLayoutView="56" workbookViewId="0">
      <selection activeCell="E63" sqref="E63"/>
    </sheetView>
  </sheetViews>
  <sheetFormatPr defaultColWidth="8.88671875" defaultRowHeight="14.4" x14ac:dyDescent="0.3"/>
  <cols>
    <col min="1" max="1" width="10.109375" bestFit="1" customWidth="1"/>
    <col min="2" max="2" width="12" bestFit="1" customWidth="1"/>
    <col min="3" max="3" width="20.6640625" bestFit="1" customWidth="1"/>
    <col min="4" max="4" width="9.33203125" bestFit="1" customWidth="1"/>
    <col min="5" max="5" width="11.6640625" customWidth="1"/>
    <col min="6" max="6" width="10.44140625" customWidth="1"/>
    <col min="7" max="7" width="7.33203125" customWidth="1"/>
    <col min="8" max="8" width="11.109375" bestFit="1" customWidth="1"/>
    <col min="9" max="9" width="10.109375" bestFit="1" customWidth="1"/>
    <col min="10" max="10" width="12" bestFit="1" customWidth="1"/>
    <col min="11" max="11" width="20.6640625" bestFit="1" customWidth="1"/>
    <col min="12" max="12" width="12.6640625" bestFit="1" customWidth="1"/>
    <col min="13" max="13" width="10.44140625" bestFit="1" customWidth="1"/>
    <col min="14" max="15" width="10.44140625" customWidth="1"/>
    <col min="19" max="19" width="18.44140625" bestFit="1" customWidth="1"/>
  </cols>
  <sheetData>
    <row r="1" spans="1:21" ht="30" customHeight="1" thickBot="1" x14ac:dyDescent="0.35">
      <c r="A1" s="77" t="s">
        <v>12</v>
      </c>
      <c r="B1" s="78"/>
      <c r="C1" s="78"/>
      <c r="D1" s="78"/>
      <c r="E1" s="79"/>
      <c r="F1" s="16"/>
      <c r="G1" s="16"/>
      <c r="H1" s="1"/>
      <c r="I1" s="77" t="s">
        <v>11</v>
      </c>
      <c r="J1" s="78"/>
      <c r="K1" s="78"/>
      <c r="L1" s="78"/>
      <c r="M1" s="79"/>
      <c r="N1" s="16"/>
      <c r="O1" s="16"/>
      <c r="Q1" s="80" t="s">
        <v>7</v>
      </c>
      <c r="R1" s="81"/>
      <c r="S1" s="81"/>
      <c r="T1" s="81"/>
      <c r="U1" s="82"/>
    </row>
    <row r="2" spans="1:21" x14ac:dyDescent="0.3">
      <c r="A2" s="11" t="s">
        <v>0</v>
      </c>
      <c r="B2" s="12" t="s">
        <v>1</v>
      </c>
      <c r="C2" s="12"/>
      <c r="D2" s="12" t="s">
        <v>2</v>
      </c>
      <c r="E2" s="13" t="s">
        <v>3</v>
      </c>
      <c r="F2" s="17"/>
      <c r="G2" s="17"/>
      <c r="I2" s="11" t="s">
        <v>0</v>
      </c>
      <c r="J2" s="12" t="s">
        <v>1</v>
      </c>
      <c r="K2" s="12"/>
      <c r="L2" s="12" t="s">
        <v>2</v>
      </c>
      <c r="M2" s="83" t="s">
        <v>6</v>
      </c>
      <c r="N2" s="19"/>
      <c r="O2" s="19"/>
      <c r="Q2" s="11" t="s">
        <v>0</v>
      </c>
      <c r="R2" s="12" t="s">
        <v>1</v>
      </c>
      <c r="S2" s="12"/>
      <c r="T2" s="12" t="s">
        <v>2</v>
      </c>
      <c r="U2" s="83" t="s">
        <v>6</v>
      </c>
    </row>
    <row r="3" spans="1:21" x14ac:dyDescent="0.3">
      <c r="A3" s="3">
        <v>1</v>
      </c>
      <c r="B3" s="2">
        <v>5</v>
      </c>
      <c r="C3" s="2"/>
      <c r="D3" s="2">
        <v>20</v>
      </c>
      <c r="E3" s="4">
        <v>2</v>
      </c>
      <c r="F3" s="18"/>
      <c r="G3" s="18"/>
      <c r="I3" s="3">
        <v>1</v>
      </c>
      <c r="J3" s="2">
        <v>2</v>
      </c>
      <c r="K3" s="2"/>
      <c r="L3" s="2">
        <v>20</v>
      </c>
      <c r="M3" s="84"/>
      <c r="N3" s="19"/>
      <c r="O3" s="19"/>
      <c r="Q3" s="3">
        <v>1</v>
      </c>
      <c r="R3" s="2">
        <v>2</v>
      </c>
      <c r="S3" s="2"/>
      <c r="T3" s="2">
        <v>0</v>
      </c>
      <c r="U3" s="84"/>
    </row>
    <row r="4" spans="1:21" x14ac:dyDescent="0.3">
      <c r="A4" s="3">
        <v>2</v>
      </c>
      <c r="B4" s="2">
        <v>40</v>
      </c>
      <c r="C4" s="2"/>
      <c r="D4" s="2">
        <v>40</v>
      </c>
      <c r="E4" s="4">
        <v>10</v>
      </c>
      <c r="F4" s="18"/>
      <c r="G4" s="18"/>
      <c r="I4" s="3">
        <v>2</v>
      </c>
      <c r="J4" s="2">
        <v>19</v>
      </c>
      <c r="K4" s="2"/>
      <c r="L4" s="2">
        <v>45</v>
      </c>
      <c r="M4" s="4"/>
      <c r="N4" s="18"/>
      <c r="O4" s="18"/>
      <c r="Q4" s="3">
        <v>2</v>
      </c>
      <c r="R4" s="2">
        <v>22</v>
      </c>
      <c r="S4" s="2"/>
      <c r="T4" s="2">
        <v>12</v>
      </c>
      <c r="U4" s="4"/>
    </row>
    <row r="5" spans="1:21" x14ac:dyDescent="0.3">
      <c r="A5" s="3">
        <v>3</v>
      </c>
      <c r="B5" s="2">
        <v>70</v>
      </c>
      <c r="C5" s="2"/>
      <c r="D5" s="2">
        <v>50</v>
      </c>
      <c r="E5" s="4">
        <v>15</v>
      </c>
      <c r="F5" s="18"/>
      <c r="G5" s="18"/>
      <c r="I5" s="3">
        <v>3</v>
      </c>
      <c r="J5" s="2">
        <v>30</v>
      </c>
      <c r="K5" s="2"/>
      <c r="L5" s="2">
        <v>55</v>
      </c>
      <c r="M5" s="4"/>
      <c r="N5" s="18"/>
      <c r="O5" s="18"/>
      <c r="Q5" s="3">
        <v>3</v>
      </c>
      <c r="R5" s="2">
        <v>30</v>
      </c>
      <c r="S5" s="2"/>
      <c r="T5" s="2">
        <v>28</v>
      </c>
      <c r="U5" s="4"/>
    </row>
    <row r="6" spans="1:21" x14ac:dyDescent="0.3">
      <c r="A6" s="3">
        <v>4</v>
      </c>
      <c r="B6" s="2">
        <v>95</v>
      </c>
      <c r="C6" s="2"/>
      <c r="D6" s="2">
        <v>55</v>
      </c>
      <c r="E6" s="4">
        <v>17</v>
      </c>
      <c r="F6" s="18"/>
      <c r="G6" s="18"/>
      <c r="I6" s="3">
        <v>4</v>
      </c>
      <c r="J6" s="2">
        <v>40</v>
      </c>
      <c r="K6" s="2"/>
      <c r="L6" s="2">
        <v>65</v>
      </c>
      <c r="M6" s="4"/>
      <c r="N6" s="18"/>
      <c r="O6" s="18"/>
      <c r="Q6" s="3">
        <v>4</v>
      </c>
      <c r="R6" s="2">
        <v>40</v>
      </c>
      <c r="S6" s="2"/>
      <c r="T6" s="2">
        <v>40</v>
      </c>
      <c r="U6" s="4"/>
    </row>
    <row r="7" spans="1:21" x14ac:dyDescent="0.3">
      <c r="A7" s="3">
        <v>5</v>
      </c>
      <c r="B7" s="2">
        <v>120</v>
      </c>
      <c r="C7" s="2" t="s">
        <v>4</v>
      </c>
      <c r="D7" s="2">
        <v>60</v>
      </c>
      <c r="E7" s="4">
        <v>21</v>
      </c>
      <c r="F7" s="18"/>
      <c r="G7" s="18"/>
      <c r="I7" s="3">
        <v>5</v>
      </c>
      <c r="J7" s="2">
        <v>49</v>
      </c>
      <c r="K7" s="2"/>
      <c r="L7" s="2">
        <v>75</v>
      </c>
      <c r="M7" s="4"/>
      <c r="N7" s="18"/>
      <c r="O7" s="18"/>
      <c r="Q7" s="3">
        <v>5</v>
      </c>
      <c r="R7" s="2">
        <v>55</v>
      </c>
      <c r="S7" s="2"/>
      <c r="T7" s="2">
        <v>54</v>
      </c>
      <c r="U7" s="4"/>
    </row>
    <row r="8" spans="1:21" x14ac:dyDescent="0.3">
      <c r="A8" s="3">
        <v>6</v>
      </c>
      <c r="B8" s="2">
        <v>150</v>
      </c>
      <c r="C8" s="2"/>
      <c r="D8" s="2">
        <v>63</v>
      </c>
      <c r="E8" s="4">
        <v>25</v>
      </c>
      <c r="F8" s="18"/>
      <c r="G8" s="18"/>
      <c r="I8" s="3">
        <v>6</v>
      </c>
      <c r="J8" s="2">
        <v>58</v>
      </c>
      <c r="K8" s="2"/>
      <c r="L8" s="2">
        <v>85</v>
      </c>
      <c r="M8" s="4"/>
      <c r="N8" s="18"/>
      <c r="O8" s="18"/>
      <c r="Q8" s="3">
        <v>6</v>
      </c>
      <c r="R8" s="2">
        <v>65</v>
      </c>
      <c r="S8" s="2"/>
      <c r="T8" s="2">
        <v>65</v>
      </c>
      <c r="U8" s="4"/>
    </row>
    <row r="9" spans="1:21" x14ac:dyDescent="0.3">
      <c r="A9" s="3">
        <v>7</v>
      </c>
      <c r="B9" s="2">
        <v>175</v>
      </c>
      <c r="C9" s="2"/>
      <c r="D9" s="2">
        <v>65</v>
      </c>
      <c r="E9" s="4">
        <v>37</v>
      </c>
      <c r="F9" s="18"/>
      <c r="G9" s="18"/>
      <c r="I9" s="3">
        <v>7</v>
      </c>
      <c r="J9" s="2">
        <v>65</v>
      </c>
      <c r="K9" s="2"/>
      <c r="L9" s="2">
        <v>95</v>
      </c>
      <c r="M9" s="4"/>
      <c r="N9" s="18"/>
      <c r="O9" s="18"/>
      <c r="Q9" s="3">
        <v>7</v>
      </c>
      <c r="R9" s="2">
        <v>77</v>
      </c>
      <c r="S9" s="2"/>
      <c r="T9" s="2">
        <v>76</v>
      </c>
      <c r="U9" s="4"/>
    </row>
    <row r="10" spans="1:21" x14ac:dyDescent="0.3">
      <c r="A10" s="3">
        <v>8</v>
      </c>
      <c r="B10" s="2">
        <v>195</v>
      </c>
      <c r="C10" s="2"/>
      <c r="D10" s="2">
        <v>70</v>
      </c>
      <c r="E10" s="4">
        <v>30</v>
      </c>
      <c r="F10" s="18"/>
      <c r="G10" s="18"/>
      <c r="I10" s="3">
        <v>8</v>
      </c>
      <c r="J10" s="2">
        <v>74</v>
      </c>
      <c r="K10" s="2"/>
      <c r="L10" s="2">
        <v>105</v>
      </c>
      <c r="M10" s="4"/>
      <c r="N10" s="18"/>
      <c r="O10" s="18"/>
      <c r="Q10" s="3">
        <v>8</v>
      </c>
      <c r="R10" s="2">
        <v>90</v>
      </c>
      <c r="S10" s="2"/>
      <c r="T10" s="2">
        <v>86</v>
      </c>
      <c r="U10" s="4"/>
    </row>
    <row r="11" spans="1:21" x14ac:dyDescent="0.3">
      <c r="A11" s="3">
        <v>9</v>
      </c>
      <c r="B11" s="2">
        <v>210</v>
      </c>
      <c r="C11" s="2" t="s">
        <v>4</v>
      </c>
      <c r="D11" s="2">
        <v>70</v>
      </c>
      <c r="E11" s="4">
        <v>35</v>
      </c>
      <c r="F11" s="18"/>
      <c r="G11" s="18"/>
      <c r="I11" s="3">
        <v>9</v>
      </c>
      <c r="J11" s="2">
        <v>80</v>
      </c>
      <c r="K11" s="21" t="s">
        <v>9</v>
      </c>
      <c r="L11" s="2">
        <v>110</v>
      </c>
      <c r="M11" s="4"/>
      <c r="N11" s="18"/>
      <c r="O11" s="18"/>
      <c r="Q11" s="3">
        <v>9</v>
      </c>
      <c r="R11" s="2">
        <v>100</v>
      </c>
      <c r="S11" s="2" t="s">
        <v>8</v>
      </c>
      <c r="T11" s="2">
        <v>95</v>
      </c>
      <c r="U11" s="4"/>
    </row>
    <row r="12" spans="1:21" x14ac:dyDescent="0.3">
      <c r="A12" s="3">
        <v>10</v>
      </c>
      <c r="B12" s="2">
        <v>235</v>
      </c>
      <c r="C12" s="2"/>
      <c r="D12" s="2">
        <v>75</v>
      </c>
      <c r="E12" s="4">
        <v>40</v>
      </c>
      <c r="F12" s="18"/>
      <c r="G12" s="18"/>
      <c r="I12" s="3">
        <v>10</v>
      </c>
      <c r="J12" s="2">
        <v>86</v>
      </c>
      <c r="K12" s="2"/>
      <c r="L12" s="2">
        <v>120</v>
      </c>
      <c r="M12" s="4"/>
      <c r="N12" s="18"/>
      <c r="O12" s="18"/>
      <c r="Q12" s="3">
        <v>10</v>
      </c>
      <c r="R12" s="2">
        <v>110</v>
      </c>
      <c r="S12" s="21" t="s">
        <v>9</v>
      </c>
      <c r="T12" s="2">
        <v>100</v>
      </c>
      <c r="U12" s="4"/>
    </row>
    <row r="13" spans="1:21" x14ac:dyDescent="0.3">
      <c r="A13" s="3">
        <v>11</v>
      </c>
      <c r="B13" s="2">
        <v>255</v>
      </c>
      <c r="C13" s="2"/>
      <c r="D13" s="2">
        <v>75</v>
      </c>
      <c r="E13" s="4">
        <v>42</v>
      </c>
      <c r="F13" s="18"/>
      <c r="G13" s="18"/>
      <c r="I13" s="3">
        <v>11</v>
      </c>
      <c r="J13" s="2">
        <v>92</v>
      </c>
      <c r="K13" s="2"/>
      <c r="L13" s="2">
        <v>130</v>
      </c>
      <c r="M13" s="4"/>
      <c r="N13" s="18"/>
      <c r="O13" s="18"/>
      <c r="Q13" s="3">
        <v>11</v>
      </c>
      <c r="R13" s="2">
        <v>120</v>
      </c>
      <c r="S13" s="2"/>
      <c r="T13" s="2">
        <v>105</v>
      </c>
      <c r="U13" s="4"/>
    </row>
    <row r="14" spans="1:21" x14ac:dyDescent="0.3">
      <c r="A14" s="3">
        <v>12</v>
      </c>
      <c r="B14" s="2">
        <v>271</v>
      </c>
      <c r="C14" s="2"/>
      <c r="D14" s="2">
        <v>78</v>
      </c>
      <c r="E14" s="4">
        <v>45</v>
      </c>
      <c r="F14" s="18"/>
      <c r="G14" s="18"/>
      <c r="I14" s="3">
        <v>12</v>
      </c>
      <c r="J14" s="20">
        <v>100</v>
      </c>
      <c r="K14" s="2" t="s">
        <v>8</v>
      </c>
      <c r="L14" s="2">
        <v>135</v>
      </c>
      <c r="M14" s="4"/>
      <c r="N14" s="18"/>
      <c r="O14" s="18"/>
      <c r="Q14" s="3">
        <v>12</v>
      </c>
      <c r="R14" s="20">
        <v>130</v>
      </c>
      <c r="S14" s="2"/>
      <c r="T14" s="2">
        <v>110</v>
      </c>
      <c r="U14" s="4"/>
    </row>
    <row r="15" spans="1:21" x14ac:dyDescent="0.3">
      <c r="A15" s="3">
        <v>13</v>
      </c>
      <c r="B15" s="2">
        <v>285</v>
      </c>
      <c r="C15" s="2"/>
      <c r="D15" s="2">
        <v>80</v>
      </c>
      <c r="E15" s="4">
        <v>48</v>
      </c>
      <c r="F15" s="18"/>
      <c r="G15" s="18"/>
      <c r="I15" s="3">
        <v>13</v>
      </c>
      <c r="J15" s="8">
        <v>108</v>
      </c>
      <c r="K15" s="2"/>
      <c r="L15" s="2">
        <v>139</v>
      </c>
      <c r="M15" s="4"/>
      <c r="N15" s="18"/>
      <c r="O15" s="18"/>
      <c r="Q15" s="3">
        <v>13</v>
      </c>
      <c r="R15" s="8">
        <v>137</v>
      </c>
      <c r="S15" s="2"/>
      <c r="T15" s="2">
        <v>115</v>
      </c>
      <c r="U15" s="4"/>
    </row>
    <row r="16" spans="1:21" x14ac:dyDescent="0.3">
      <c r="A16" s="3">
        <v>14</v>
      </c>
      <c r="B16" s="2">
        <v>300</v>
      </c>
      <c r="C16" s="2" t="s">
        <v>4</v>
      </c>
      <c r="D16" s="2">
        <v>83</v>
      </c>
      <c r="E16" s="4">
        <v>50</v>
      </c>
      <c r="F16" s="18"/>
      <c r="G16" s="18"/>
      <c r="I16" s="3">
        <v>14</v>
      </c>
      <c r="J16" s="2">
        <v>115</v>
      </c>
      <c r="K16" s="2"/>
      <c r="L16" s="2">
        <v>145</v>
      </c>
      <c r="M16" s="4"/>
      <c r="N16" s="18"/>
      <c r="O16" s="18"/>
      <c r="Q16" s="3">
        <v>14</v>
      </c>
      <c r="R16" s="2">
        <v>147</v>
      </c>
      <c r="S16" s="2"/>
      <c r="T16" s="2">
        <v>118</v>
      </c>
      <c r="U16" s="4"/>
    </row>
    <row r="17" spans="1:21" x14ac:dyDescent="0.3">
      <c r="A17" s="3">
        <v>15</v>
      </c>
      <c r="B17" s="2">
        <v>352</v>
      </c>
      <c r="C17" s="2"/>
      <c r="D17" s="2">
        <v>85</v>
      </c>
      <c r="E17" s="4">
        <v>54</v>
      </c>
      <c r="F17" s="18"/>
      <c r="G17" s="18"/>
      <c r="I17" s="3">
        <v>15</v>
      </c>
      <c r="J17" s="2">
        <v>122</v>
      </c>
      <c r="K17" s="2"/>
      <c r="L17" s="2">
        <v>150</v>
      </c>
      <c r="M17" s="4"/>
      <c r="N17" s="18"/>
      <c r="O17" s="18"/>
      <c r="Q17" s="3">
        <v>15</v>
      </c>
      <c r="R17" s="2">
        <v>157</v>
      </c>
      <c r="S17" s="2"/>
      <c r="T17" s="2">
        <v>123</v>
      </c>
      <c r="U17" s="4"/>
    </row>
    <row r="18" spans="1:21" x14ac:dyDescent="0.3">
      <c r="A18" s="3">
        <v>16</v>
      </c>
      <c r="B18" s="2">
        <v>355</v>
      </c>
      <c r="C18" s="2"/>
      <c r="D18" s="2">
        <v>85</v>
      </c>
      <c r="E18" s="4">
        <v>58</v>
      </c>
      <c r="F18" s="18"/>
      <c r="G18" s="18"/>
      <c r="I18" s="3">
        <v>16</v>
      </c>
      <c r="J18" s="2">
        <v>135</v>
      </c>
      <c r="K18" s="2"/>
      <c r="L18" s="2">
        <v>155</v>
      </c>
      <c r="M18" s="4"/>
      <c r="N18" s="18"/>
      <c r="O18" s="18"/>
      <c r="Q18" s="3">
        <v>16</v>
      </c>
      <c r="R18" s="2">
        <v>167</v>
      </c>
      <c r="S18" s="2"/>
      <c r="T18" s="2">
        <v>129</v>
      </c>
      <c r="U18" s="4"/>
    </row>
    <row r="19" spans="1:21" x14ac:dyDescent="0.3">
      <c r="A19" s="3">
        <v>17</v>
      </c>
      <c r="B19" s="2">
        <v>375</v>
      </c>
      <c r="C19" s="2"/>
      <c r="D19" s="2">
        <v>88</v>
      </c>
      <c r="E19" s="4">
        <v>60</v>
      </c>
      <c r="F19" s="18"/>
      <c r="G19" s="18"/>
      <c r="I19" s="3">
        <v>17</v>
      </c>
      <c r="J19" s="2">
        <v>140</v>
      </c>
      <c r="K19" s="2"/>
      <c r="L19" s="2">
        <v>160</v>
      </c>
      <c r="M19" s="4"/>
      <c r="N19" s="18"/>
      <c r="O19" s="18"/>
      <c r="Q19" s="3">
        <v>17</v>
      </c>
      <c r="R19" s="2">
        <v>180</v>
      </c>
      <c r="S19" s="2"/>
      <c r="T19" s="2">
        <v>135</v>
      </c>
      <c r="U19" s="4"/>
    </row>
    <row r="20" spans="1:21" x14ac:dyDescent="0.3">
      <c r="A20" s="3">
        <v>18</v>
      </c>
      <c r="B20" s="2">
        <v>385</v>
      </c>
      <c r="C20" s="2"/>
      <c r="D20" s="2">
        <v>90</v>
      </c>
      <c r="E20" s="4">
        <v>62</v>
      </c>
      <c r="F20" s="18"/>
      <c r="G20" s="18"/>
      <c r="I20" s="3">
        <v>18</v>
      </c>
      <c r="J20" s="2">
        <v>145</v>
      </c>
      <c r="K20" s="2"/>
      <c r="L20" s="2">
        <v>165</v>
      </c>
      <c r="M20" s="4"/>
      <c r="N20" s="18"/>
      <c r="O20" s="18"/>
      <c r="Q20" s="3">
        <v>18</v>
      </c>
      <c r="R20" s="2">
        <v>190</v>
      </c>
      <c r="S20" s="2" t="s">
        <v>8</v>
      </c>
      <c r="T20" s="2">
        <v>140</v>
      </c>
      <c r="U20" s="4"/>
    </row>
    <row r="21" spans="1:21" x14ac:dyDescent="0.3">
      <c r="A21" s="3">
        <v>19</v>
      </c>
      <c r="B21" s="2">
        <v>395</v>
      </c>
      <c r="C21" s="2"/>
      <c r="D21" s="2">
        <v>94</v>
      </c>
      <c r="E21" s="4">
        <v>64</v>
      </c>
      <c r="F21" s="18"/>
      <c r="G21" s="18"/>
      <c r="I21" s="3">
        <v>19</v>
      </c>
      <c r="J21" s="2">
        <v>150</v>
      </c>
      <c r="K21" s="2"/>
      <c r="L21" s="2">
        <v>170</v>
      </c>
      <c r="M21" s="4"/>
      <c r="N21" s="18"/>
      <c r="O21" s="18"/>
      <c r="Q21" s="3">
        <v>19</v>
      </c>
      <c r="R21" s="2">
        <v>200</v>
      </c>
      <c r="S21" s="2"/>
      <c r="T21" s="2">
        <v>150</v>
      </c>
      <c r="U21" s="4"/>
    </row>
    <row r="22" spans="1:21" x14ac:dyDescent="0.3">
      <c r="A22" s="3">
        <v>20</v>
      </c>
      <c r="B22" s="2">
        <v>425</v>
      </c>
      <c r="C22" s="2"/>
      <c r="D22" s="2">
        <v>97</v>
      </c>
      <c r="E22" s="4">
        <v>65</v>
      </c>
      <c r="F22" s="18"/>
      <c r="G22" s="18"/>
      <c r="I22" s="3">
        <v>20</v>
      </c>
      <c r="J22" s="2">
        <v>155</v>
      </c>
      <c r="K22" s="2"/>
      <c r="L22" s="2">
        <v>173</v>
      </c>
      <c r="M22" s="4"/>
      <c r="N22" s="18"/>
      <c r="O22" s="18"/>
      <c r="Q22" s="3">
        <v>20</v>
      </c>
      <c r="R22" s="2">
        <v>210</v>
      </c>
      <c r="S22" s="2"/>
      <c r="T22" s="2">
        <v>155</v>
      </c>
      <c r="U22" s="4"/>
    </row>
    <row r="23" spans="1:21" x14ac:dyDescent="0.3">
      <c r="A23" s="3">
        <v>21</v>
      </c>
      <c r="B23" s="2">
        <v>455</v>
      </c>
      <c r="C23" s="2"/>
      <c r="D23" s="2">
        <v>98</v>
      </c>
      <c r="E23" s="4">
        <v>66</v>
      </c>
      <c r="F23" s="18"/>
      <c r="G23" s="18"/>
      <c r="I23" s="3">
        <v>21</v>
      </c>
      <c r="J23" s="2">
        <v>160</v>
      </c>
      <c r="K23" s="2"/>
      <c r="L23" s="2">
        <v>175</v>
      </c>
      <c r="M23" s="4"/>
      <c r="N23" s="18"/>
      <c r="O23" s="18"/>
      <c r="Q23" s="3">
        <v>21</v>
      </c>
      <c r="R23" s="2">
        <v>220</v>
      </c>
      <c r="S23" s="2"/>
      <c r="T23" s="2">
        <v>160</v>
      </c>
      <c r="U23" s="4"/>
    </row>
    <row r="24" spans="1:21" x14ac:dyDescent="0.3">
      <c r="A24" s="3">
        <v>22</v>
      </c>
      <c r="B24" s="2">
        <v>470</v>
      </c>
      <c r="C24" s="2"/>
      <c r="D24" s="2">
        <v>98</v>
      </c>
      <c r="E24" s="4">
        <v>68</v>
      </c>
      <c r="F24" s="18"/>
      <c r="G24" s="18"/>
      <c r="I24" s="3">
        <v>22</v>
      </c>
      <c r="J24" s="2">
        <v>165</v>
      </c>
      <c r="K24" s="2"/>
      <c r="L24" s="2">
        <v>179</v>
      </c>
      <c r="M24" s="4"/>
      <c r="N24" s="18"/>
      <c r="O24" s="18"/>
      <c r="Q24" s="3">
        <v>22</v>
      </c>
      <c r="R24" s="2">
        <v>230</v>
      </c>
      <c r="S24" s="2"/>
      <c r="T24" s="2">
        <v>164</v>
      </c>
      <c r="U24" s="4"/>
    </row>
    <row r="25" spans="1:21" x14ac:dyDescent="0.3">
      <c r="A25" s="3">
        <v>23</v>
      </c>
      <c r="B25" s="2">
        <v>485</v>
      </c>
      <c r="C25" s="21" t="s">
        <v>9</v>
      </c>
      <c r="D25" s="2">
        <v>100</v>
      </c>
      <c r="E25" s="4">
        <v>68</v>
      </c>
      <c r="F25" s="18"/>
      <c r="G25" s="18"/>
      <c r="I25" s="3">
        <v>23</v>
      </c>
      <c r="J25" s="2">
        <v>170</v>
      </c>
      <c r="K25" s="2"/>
      <c r="L25" s="2">
        <v>184</v>
      </c>
      <c r="M25" s="4"/>
      <c r="N25" s="18"/>
      <c r="O25" s="18"/>
      <c r="Q25" s="3">
        <v>23</v>
      </c>
      <c r="R25" s="2">
        <v>240</v>
      </c>
      <c r="S25" s="2"/>
      <c r="T25" s="2">
        <v>168</v>
      </c>
      <c r="U25" s="4"/>
    </row>
    <row r="26" spans="1:21" x14ac:dyDescent="0.3">
      <c r="A26" s="3">
        <v>24</v>
      </c>
      <c r="B26" s="2">
        <v>495</v>
      </c>
      <c r="C26" s="2"/>
      <c r="D26" s="2">
        <v>101</v>
      </c>
      <c r="E26" s="4">
        <v>71</v>
      </c>
      <c r="F26" s="18"/>
      <c r="G26" s="18"/>
      <c r="I26" s="3">
        <v>24</v>
      </c>
      <c r="J26" s="2">
        <v>175</v>
      </c>
      <c r="K26" s="2"/>
      <c r="L26" s="2">
        <v>188</v>
      </c>
      <c r="M26" s="4"/>
      <c r="N26" s="18"/>
      <c r="O26" s="18"/>
      <c r="Q26" s="3">
        <v>24</v>
      </c>
      <c r="R26" s="2">
        <v>254</v>
      </c>
      <c r="S26" s="2"/>
      <c r="T26" s="2">
        <v>172</v>
      </c>
      <c r="U26" s="4"/>
    </row>
    <row r="27" spans="1:21" x14ac:dyDescent="0.3">
      <c r="A27" s="3">
        <v>25</v>
      </c>
      <c r="B27" s="2">
        <v>500</v>
      </c>
      <c r="C27" s="2" t="s">
        <v>4</v>
      </c>
      <c r="D27" s="2">
        <v>102</v>
      </c>
      <c r="E27" s="4">
        <v>75</v>
      </c>
      <c r="F27" s="18"/>
      <c r="G27" s="18"/>
      <c r="I27" s="3">
        <v>25</v>
      </c>
      <c r="J27" s="2">
        <v>178</v>
      </c>
      <c r="K27" s="2"/>
      <c r="L27" s="2">
        <v>193</v>
      </c>
      <c r="M27" s="4"/>
      <c r="N27" s="18"/>
      <c r="O27" s="18"/>
      <c r="Q27" s="3">
        <v>25</v>
      </c>
      <c r="R27" s="2">
        <v>259</v>
      </c>
      <c r="S27" s="2"/>
      <c r="T27" s="2">
        <v>175</v>
      </c>
      <c r="U27" s="4"/>
    </row>
    <row r="28" spans="1:21" x14ac:dyDescent="0.3">
      <c r="A28" s="3">
        <v>26</v>
      </c>
      <c r="B28" s="2">
        <v>500</v>
      </c>
      <c r="C28" s="2"/>
      <c r="D28" s="2">
        <v>103</v>
      </c>
      <c r="E28" s="4">
        <v>76</v>
      </c>
      <c r="F28" s="18"/>
      <c r="G28" s="18"/>
      <c r="I28" s="3">
        <v>26</v>
      </c>
      <c r="J28" s="2">
        <v>182</v>
      </c>
      <c r="K28" s="2"/>
      <c r="L28" s="2">
        <v>196</v>
      </c>
      <c r="M28" s="4"/>
      <c r="N28" s="18"/>
      <c r="O28" s="18"/>
      <c r="Q28" s="3">
        <v>26</v>
      </c>
      <c r="R28" s="2">
        <v>263</v>
      </c>
      <c r="S28" s="2"/>
      <c r="T28" s="2">
        <v>179</v>
      </c>
      <c r="U28" s="4"/>
    </row>
    <row r="29" spans="1:21" x14ac:dyDescent="0.3">
      <c r="A29" s="3">
        <v>27</v>
      </c>
      <c r="B29" s="2">
        <v>500</v>
      </c>
      <c r="C29" s="2"/>
      <c r="D29" s="2">
        <v>104</v>
      </c>
      <c r="E29" s="4">
        <v>76</v>
      </c>
      <c r="F29" s="18"/>
      <c r="G29" s="18"/>
      <c r="I29" s="3">
        <v>27</v>
      </c>
      <c r="J29" s="2">
        <v>184</v>
      </c>
      <c r="K29" s="2"/>
      <c r="L29" s="2">
        <v>199</v>
      </c>
      <c r="M29" s="4"/>
      <c r="N29" s="18"/>
      <c r="O29" s="18"/>
      <c r="Q29" s="3">
        <v>27</v>
      </c>
      <c r="R29" s="2">
        <v>268</v>
      </c>
      <c r="S29" s="2"/>
      <c r="T29" s="2">
        <v>183</v>
      </c>
      <c r="U29" s="4"/>
    </row>
    <row r="30" spans="1:21" x14ac:dyDescent="0.3">
      <c r="A30" s="3">
        <v>28</v>
      </c>
      <c r="B30" s="2">
        <v>500</v>
      </c>
      <c r="C30" s="2"/>
      <c r="D30" s="2">
        <v>104</v>
      </c>
      <c r="E30" s="4">
        <v>78</v>
      </c>
      <c r="F30" s="18"/>
      <c r="G30" s="18"/>
      <c r="I30" s="3">
        <v>28</v>
      </c>
      <c r="J30" s="2">
        <v>185</v>
      </c>
      <c r="K30" s="21" t="s">
        <v>9</v>
      </c>
      <c r="L30" s="2">
        <v>201</v>
      </c>
      <c r="M30" s="4"/>
      <c r="N30" s="18"/>
      <c r="O30" s="18"/>
      <c r="Q30" s="3">
        <v>28</v>
      </c>
      <c r="R30" s="2">
        <v>273</v>
      </c>
      <c r="S30" s="2"/>
      <c r="T30" s="2">
        <v>185</v>
      </c>
      <c r="U30" s="4"/>
    </row>
    <row r="31" spans="1:21" x14ac:dyDescent="0.3">
      <c r="A31" s="3">
        <v>29</v>
      </c>
      <c r="B31" s="2">
        <v>500</v>
      </c>
      <c r="C31" s="2"/>
      <c r="D31" s="2">
        <v>104</v>
      </c>
      <c r="E31" s="4">
        <v>80</v>
      </c>
      <c r="F31" s="18"/>
      <c r="G31" s="18"/>
      <c r="I31" s="3">
        <v>29</v>
      </c>
      <c r="J31" s="2">
        <v>188</v>
      </c>
      <c r="K31" s="2"/>
      <c r="L31" s="2">
        <v>203</v>
      </c>
      <c r="M31" s="4"/>
      <c r="N31" s="18"/>
      <c r="O31" s="18"/>
      <c r="Q31" s="3">
        <v>29</v>
      </c>
      <c r="R31" s="2">
        <v>278</v>
      </c>
      <c r="S31" s="2"/>
      <c r="T31" s="2">
        <v>188</v>
      </c>
      <c r="U31" s="4"/>
    </row>
    <row r="32" spans="1:21" ht="15" thickBot="1" x14ac:dyDescent="0.35">
      <c r="A32" s="5">
        <v>30</v>
      </c>
      <c r="B32" s="6">
        <v>500</v>
      </c>
      <c r="C32" s="6"/>
      <c r="D32" s="6">
        <v>104</v>
      </c>
      <c r="E32" s="7">
        <v>82</v>
      </c>
      <c r="F32" s="18"/>
      <c r="G32" s="18"/>
      <c r="I32" s="5">
        <v>30</v>
      </c>
      <c r="J32" s="6">
        <v>190</v>
      </c>
      <c r="K32" s="6"/>
      <c r="L32" s="6">
        <v>204</v>
      </c>
      <c r="M32" s="7"/>
      <c r="N32" s="18"/>
      <c r="O32" s="18"/>
      <c r="Q32" s="5">
        <v>30</v>
      </c>
      <c r="R32" s="6">
        <v>293</v>
      </c>
      <c r="S32" s="6"/>
      <c r="T32" s="6">
        <v>190</v>
      </c>
      <c r="U32" s="7"/>
    </row>
    <row r="33" spans="1:26" ht="15" thickBot="1" x14ac:dyDescent="0.35"/>
    <row r="34" spans="1:26" ht="15" customHeight="1" x14ac:dyDescent="0.3">
      <c r="A34" s="68" t="s">
        <v>26</v>
      </c>
      <c r="B34" s="69"/>
      <c r="C34" s="69"/>
      <c r="D34" s="69"/>
      <c r="E34" s="70"/>
      <c r="F34" s="10"/>
      <c r="G34" s="10"/>
      <c r="H34" s="9"/>
      <c r="I34" s="68" t="s">
        <v>27</v>
      </c>
      <c r="J34" s="69"/>
      <c r="K34" s="69"/>
      <c r="L34" s="69"/>
      <c r="M34" s="70"/>
      <c r="N34" s="10"/>
      <c r="O34" s="10"/>
      <c r="Q34" s="68" t="s">
        <v>10</v>
      </c>
      <c r="R34" s="69"/>
      <c r="S34" s="69"/>
      <c r="T34" s="69"/>
      <c r="U34" s="70"/>
      <c r="V34" s="22"/>
      <c r="W34" s="22"/>
      <c r="X34" s="22"/>
      <c r="Y34" s="22"/>
      <c r="Z34" s="22"/>
    </row>
    <row r="35" spans="1:26" x14ac:dyDescent="0.3">
      <c r="A35" s="71"/>
      <c r="B35" s="72"/>
      <c r="C35" s="72"/>
      <c r="D35" s="72"/>
      <c r="E35" s="73"/>
      <c r="F35" s="10"/>
      <c r="G35" s="10"/>
      <c r="H35" s="9"/>
      <c r="I35" s="71"/>
      <c r="J35" s="72"/>
      <c r="K35" s="72"/>
      <c r="L35" s="72"/>
      <c r="M35" s="73"/>
      <c r="N35" s="10"/>
      <c r="O35" s="10"/>
      <c r="Q35" s="71"/>
      <c r="R35" s="72"/>
      <c r="S35" s="72"/>
      <c r="T35" s="72"/>
      <c r="U35" s="73"/>
      <c r="V35" s="22"/>
      <c r="W35" s="22"/>
      <c r="X35" s="22"/>
      <c r="Y35" s="22"/>
      <c r="Z35" s="22"/>
    </row>
    <row r="36" spans="1:26" x14ac:dyDescent="0.3">
      <c r="A36" s="71"/>
      <c r="B36" s="72"/>
      <c r="C36" s="72"/>
      <c r="D36" s="72"/>
      <c r="E36" s="73"/>
      <c r="F36" s="10"/>
      <c r="G36" s="10"/>
      <c r="I36" s="71"/>
      <c r="J36" s="72"/>
      <c r="K36" s="72"/>
      <c r="L36" s="72"/>
      <c r="M36" s="73"/>
      <c r="Q36" s="71"/>
      <c r="R36" s="72"/>
      <c r="S36" s="72"/>
      <c r="T36" s="72"/>
      <c r="U36" s="73"/>
      <c r="V36" s="22"/>
      <c r="W36" s="22"/>
      <c r="X36" s="22"/>
      <c r="Y36" s="22"/>
      <c r="Z36" s="22"/>
    </row>
    <row r="37" spans="1:26" ht="15" thickBot="1" x14ac:dyDescent="0.35">
      <c r="A37" s="74"/>
      <c r="B37" s="75"/>
      <c r="C37" s="75"/>
      <c r="D37" s="75"/>
      <c r="E37" s="76"/>
      <c r="F37" s="10"/>
      <c r="G37" s="10"/>
      <c r="I37" s="74"/>
      <c r="J37" s="75"/>
      <c r="K37" s="75"/>
      <c r="L37" s="75"/>
      <c r="M37" s="76"/>
      <c r="Q37" s="71"/>
      <c r="R37" s="72"/>
      <c r="S37" s="72"/>
      <c r="T37" s="72"/>
      <c r="U37" s="73"/>
      <c r="V37" s="22"/>
      <c r="W37" s="22"/>
      <c r="X37" s="22"/>
      <c r="Y37" s="22"/>
      <c r="Z37" s="22"/>
    </row>
    <row r="38" spans="1:26" ht="15" thickBot="1" x14ac:dyDescent="0.35">
      <c r="A38" s="10"/>
      <c r="B38" s="10"/>
      <c r="C38" s="10"/>
      <c r="D38" s="10"/>
      <c r="E38" s="10"/>
      <c r="F38" s="10"/>
      <c r="G38" s="10"/>
      <c r="Q38" s="74"/>
      <c r="R38" s="75"/>
      <c r="S38" s="75"/>
      <c r="T38" s="75"/>
      <c r="U38" s="76"/>
    </row>
    <row r="39" spans="1:26" x14ac:dyDescent="0.3">
      <c r="A39" s="10"/>
      <c r="B39" s="10"/>
      <c r="C39" s="10"/>
      <c r="D39" s="10"/>
      <c r="E39" s="10"/>
      <c r="F39" s="10"/>
      <c r="G39" s="10"/>
    </row>
    <row r="40" spans="1:26" x14ac:dyDescent="0.3">
      <c r="A40" s="10"/>
      <c r="B40" s="10"/>
      <c r="C40" s="10"/>
      <c r="D40" s="10"/>
      <c r="E40" s="10"/>
      <c r="F40" s="10"/>
      <c r="G40" s="10"/>
    </row>
    <row r="41" spans="1:26" ht="16.5" customHeight="1" x14ac:dyDescent="0.3">
      <c r="A41" s="10"/>
      <c r="B41" s="10"/>
      <c r="C41" s="10"/>
      <c r="D41" s="10"/>
      <c r="E41" s="10"/>
      <c r="F41" s="10"/>
      <c r="G41" s="10"/>
    </row>
    <row r="42" spans="1:26" ht="16.5" customHeight="1" x14ac:dyDescent="0.3">
      <c r="A42" s="10"/>
      <c r="B42" s="10"/>
      <c r="C42" s="10"/>
      <c r="D42" s="10"/>
      <c r="E42" s="10"/>
      <c r="F42" s="10"/>
      <c r="G42" s="10"/>
    </row>
    <row r="43" spans="1:26" x14ac:dyDescent="0.3">
      <c r="A43" s="10"/>
      <c r="B43" s="10"/>
      <c r="C43" s="10"/>
      <c r="D43" s="10"/>
      <c r="E43" s="10"/>
      <c r="F43" s="10"/>
      <c r="G43" s="10"/>
    </row>
    <row r="44" spans="1:26" x14ac:dyDescent="0.3">
      <c r="A44" s="10"/>
      <c r="B44" s="10"/>
      <c r="C44" s="10"/>
      <c r="D44" s="10"/>
      <c r="E44" s="10"/>
      <c r="F44" s="10"/>
      <c r="G44" s="10"/>
    </row>
    <row r="45" spans="1:26" x14ac:dyDescent="0.3">
      <c r="A45" s="10"/>
      <c r="B45" s="10"/>
      <c r="C45" s="10"/>
      <c r="D45" s="10"/>
      <c r="E45" s="10"/>
      <c r="F45" s="10"/>
      <c r="G45" s="10"/>
    </row>
    <row r="46" spans="1:26" ht="15" thickBot="1" x14ac:dyDescent="0.35"/>
    <row r="47" spans="1:26" ht="34.5" customHeight="1" thickBot="1" x14ac:dyDescent="0.35">
      <c r="A47" s="77" t="s">
        <v>13</v>
      </c>
      <c r="B47" s="78"/>
      <c r="C47" s="79"/>
      <c r="I47" s="77" t="s">
        <v>14</v>
      </c>
      <c r="J47" s="78"/>
      <c r="K47" s="78"/>
      <c r="L47" s="78"/>
      <c r="M47" s="79"/>
      <c r="N47" s="16"/>
      <c r="O47" s="16"/>
    </row>
    <row r="48" spans="1:26" ht="15" customHeight="1" x14ac:dyDescent="0.3">
      <c r="A48" s="11" t="s">
        <v>0</v>
      </c>
      <c r="B48" s="12" t="s">
        <v>1</v>
      </c>
      <c r="C48" s="13"/>
      <c r="I48" s="11" t="s">
        <v>0</v>
      </c>
      <c r="J48" s="12" t="s">
        <v>1</v>
      </c>
      <c r="K48" s="12"/>
      <c r="L48" s="12" t="s">
        <v>2</v>
      </c>
      <c r="M48" s="83" t="s">
        <v>6</v>
      </c>
      <c r="N48" s="19"/>
      <c r="O48" s="19"/>
    </row>
    <row r="49" spans="1:15" x14ac:dyDescent="0.3">
      <c r="A49" s="3">
        <v>1</v>
      </c>
      <c r="B49" s="2">
        <v>5</v>
      </c>
      <c r="C49" s="4"/>
      <c r="I49" s="3">
        <v>1</v>
      </c>
      <c r="J49" s="15">
        <v>0</v>
      </c>
      <c r="K49" s="2"/>
      <c r="L49" s="2">
        <v>2</v>
      </c>
      <c r="M49" s="84"/>
      <c r="N49" s="19"/>
      <c r="O49" s="19"/>
    </row>
    <row r="50" spans="1:15" x14ac:dyDescent="0.3">
      <c r="A50" s="3">
        <v>2</v>
      </c>
      <c r="B50" s="2">
        <v>45</v>
      </c>
      <c r="C50" s="4"/>
      <c r="I50" s="3">
        <v>2</v>
      </c>
      <c r="J50" s="15">
        <v>20</v>
      </c>
      <c r="K50" s="2"/>
      <c r="L50" s="2">
        <v>15</v>
      </c>
      <c r="M50" s="4"/>
      <c r="N50" s="18"/>
      <c r="O50" s="18"/>
    </row>
    <row r="51" spans="1:15" x14ac:dyDescent="0.3">
      <c r="A51" s="3">
        <v>3</v>
      </c>
      <c r="B51" s="2">
        <v>75</v>
      </c>
      <c r="C51" s="4"/>
      <c r="I51" s="3">
        <v>3</v>
      </c>
      <c r="J51" s="15">
        <v>40</v>
      </c>
      <c r="K51" s="2"/>
      <c r="L51" s="2">
        <v>25</v>
      </c>
      <c r="M51" s="4"/>
      <c r="N51" s="18"/>
      <c r="O51" s="18"/>
    </row>
    <row r="52" spans="1:15" x14ac:dyDescent="0.3">
      <c r="A52" s="3">
        <v>4</v>
      </c>
      <c r="B52" s="2">
        <v>95</v>
      </c>
      <c r="C52" s="4"/>
      <c r="I52" s="3">
        <v>4</v>
      </c>
      <c r="J52" s="15">
        <v>50</v>
      </c>
      <c r="K52" s="2"/>
      <c r="L52" s="2">
        <v>34</v>
      </c>
      <c r="M52" s="4"/>
      <c r="N52" s="18"/>
      <c r="O52" s="18"/>
    </row>
    <row r="53" spans="1:15" x14ac:dyDescent="0.3">
      <c r="A53" s="3">
        <v>5</v>
      </c>
      <c r="B53" s="2">
        <v>125</v>
      </c>
      <c r="C53" s="4" t="s">
        <v>4</v>
      </c>
      <c r="I53" s="3">
        <v>5</v>
      </c>
      <c r="J53" s="15">
        <v>60</v>
      </c>
      <c r="K53" s="2"/>
      <c r="L53" s="2">
        <v>41</v>
      </c>
      <c r="M53" s="4"/>
      <c r="N53" s="18"/>
      <c r="O53" s="18"/>
    </row>
    <row r="54" spans="1:15" x14ac:dyDescent="0.3">
      <c r="A54" s="3">
        <v>6</v>
      </c>
      <c r="B54" s="2">
        <v>155</v>
      </c>
      <c r="C54" s="4"/>
      <c r="I54" s="3">
        <v>6</v>
      </c>
      <c r="J54" s="15">
        <v>70</v>
      </c>
      <c r="K54" s="2"/>
      <c r="L54" s="2">
        <v>46</v>
      </c>
      <c r="M54" s="4"/>
      <c r="N54" s="18"/>
      <c r="O54" s="18"/>
    </row>
    <row r="55" spans="1:15" x14ac:dyDescent="0.3">
      <c r="A55" s="3">
        <v>7</v>
      </c>
      <c r="B55" s="2">
        <v>180</v>
      </c>
      <c r="C55" s="4"/>
      <c r="I55" s="3">
        <v>7</v>
      </c>
      <c r="J55" s="15">
        <v>80</v>
      </c>
      <c r="K55" s="2"/>
      <c r="L55" s="2">
        <v>50</v>
      </c>
      <c r="M55" s="4"/>
      <c r="N55" s="18"/>
      <c r="O55" s="18"/>
    </row>
    <row r="56" spans="1:15" x14ac:dyDescent="0.3">
      <c r="A56" s="3">
        <v>8</v>
      </c>
      <c r="B56" s="2">
        <v>200</v>
      </c>
      <c r="C56" s="4" t="s">
        <v>4</v>
      </c>
      <c r="I56" s="3">
        <v>8</v>
      </c>
      <c r="J56" s="15">
        <v>90</v>
      </c>
      <c r="K56" s="2"/>
      <c r="L56" s="2">
        <v>55</v>
      </c>
      <c r="M56" s="4"/>
      <c r="N56" s="18"/>
      <c r="O56" s="18"/>
    </row>
    <row r="57" spans="1:15" x14ac:dyDescent="0.3">
      <c r="A57" s="3">
        <v>9</v>
      </c>
      <c r="B57" s="2">
        <v>220</v>
      </c>
      <c r="C57" s="4"/>
      <c r="I57" s="3">
        <v>9</v>
      </c>
      <c r="J57" s="15">
        <v>110</v>
      </c>
      <c r="K57" s="2" t="s">
        <v>4</v>
      </c>
      <c r="L57" s="2">
        <v>60</v>
      </c>
      <c r="M57" s="4"/>
      <c r="N57" s="18"/>
      <c r="O57" s="18"/>
    </row>
    <row r="58" spans="1:15" x14ac:dyDescent="0.3">
      <c r="A58" s="3">
        <v>10</v>
      </c>
      <c r="B58" s="2">
        <v>245</v>
      </c>
      <c r="C58" s="4"/>
      <c r="I58" s="3">
        <v>10</v>
      </c>
      <c r="J58" s="15">
        <v>120</v>
      </c>
      <c r="K58" s="2"/>
      <c r="L58" s="2">
        <v>63</v>
      </c>
      <c r="M58" s="4"/>
      <c r="N58" s="18"/>
      <c r="O58" s="18"/>
    </row>
    <row r="59" spans="1:15" x14ac:dyDescent="0.3">
      <c r="A59" s="3">
        <v>11</v>
      </c>
      <c r="B59" s="2">
        <v>255</v>
      </c>
      <c r="C59" s="4"/>
      <c r="I59" s="3">
        <v>11</v>
      </c>
      <c r="J59" s="15">
        <v>130</v>
      </c>
      <c r="K59" s="2"/>
      <c r="L59" s="2">
        <v>65</v>
      </c>
      <c r="M59" s="4"/>
      <c r="N59" s="18"/>
      <c r="O59" s="18"/>
    </row>
    <row r="60" spans="1:15" ht="15" thickBot="1" x14ac:dyDescent="0.35">
      <c r="A60" s="5">
        <v>12</v>
      </c>
      <c r="B60" s="6">
        <v>285</v>
      </c>
      <c r="C60" s="7"/>
      <c r="I60" s="3">
        <v>12</v>
      </c>
      <c r="J60" s="15">
        <v>140</v>
      </c>
      <c r="K60" s="2"/>
      <c r="L60" s="2">
        <v>69</v>
      </c>
      <c r="M60" s="4"/>
      <c r="N60" s="18"/>
      <c r="O60" s="18"/>
    </row>
    <row r="61" spans="1:15" ht="15" thickBot="1" x14ac:dyDescent="0.35">
      <c r="A61" s="14"/>
      <c r="B61" s="14"/>
      <c r="C61" s="14"/>
      <c r="D61" s="14"/>
      <c r="E61" s="14"/>
      <c r="F61" s="14"/>
      <c r="G61" s="14"/>
      <c r="I61" s="3">
        <v>13</v>
      </c>
      <c r="J61" s="15">
        <v>150</v>
      </c>
      <c r="K61" s="2"/>
      <c r="L61" s="2">
        <v>73</v>
      </c>
      <c r="M61" s="4"/>
      <c r="N61" s="18"/>
      <c r="O61" s="18"/>
    </row>
    <row r="62" spans="1:15" ht="15" customHeight="1" x14ac:dyDescent="0.3">
      <c r="A62" s="68" t="s">
        <v>5</v>
      </c>
      <c r="B62" s="69"/>
      <c r="C62" s="70"/>
      <c r="D62" s="10"/>
      <c r="E62" s="10"/>
      <c r="I62" s="3">
        <v>14</v>
      </c>
      <c r="J62" s="15">
        <v>160</v>
      </c>
      <c r="K62" s="2"/>
      <c r="L62" s="2">
        <v>76</v>
      </c>
      <c r="M62" s="4"/>
    </row>
    <row r="63" spans="1:15" x14ac:dyDescent="0.3">
      <c r="A63" s="71"/>
      <c r="B63" s="72"/>
      <c r="C63" s="73"/>
      <c r="D63" s="10"/>
      <c r="E63" s="10"/>
      <c r="I63" s="3">
        <v>15</v>
      </c>
      <c r="J63" s="15">
        <v>170</v>
      </c>
      <c r="K63" s="2"/>
      <c r="L63" s="2">
        <v>78</v>
      </c>
      <c r="M63" s="4"/>
    </row>
    <row r="64" spans="1:15" x14ac:dyDescent="0.3">
      <c r="A64" s="71"/>
      <c r="B64" s="72"/>
      <c r="C64" s="73"/>
      <c r="D64" s="10"/>
      <c r="E64" s="10"/>
      <c r="I64" s="3">
        <v>16</v>
      </c>
      <c r="J64" s="15">
        <v>180</v>
      </c>
      <c r="K64" s="2"/>
      <c r="L64" s="2">
        <v>80</v>
      </c>
      <c r="M64" s="4"/>
    </row>
    <row r="65" spans="1:15" x14ac:dyDescent="0.3">
      <c r="A65" s="71"/>
      <c r="B65" s="72"/>
      <c r="C65" s="73"/>
      <c r="I65" s="3">
        <v>17</v>
      </c>
      <c r="J65" s="15">
        <v>190</v>
      </c>
      <c r="K65" s="2"/>
      <c r="L65" s="2">
        <v>84</v>
      </c>
      <c r="M65" s="4"/>
      <c r="N65" s="18"/>
      <c r="O65" s="18"/>
    </row>
    <row r="66" spans="1:15" ht="15" thickBot="1" x14ac:dyDescent="0.35">
      <c r="A66" s="74"/>
      <c r="B66" s="75"/>
      <c r="C66" s="76"/>
      <c r="I66" s="3">
        <v>18</v>
      </c>
      <c r="J66" s="15">
        <v>200</v>
      </c>
      <c r="K66" s="2" t="s">
        <v>4</v>
      </c>
      <c r="L66" s="2">
        <v>88</v>
      </c>
      <c r="M66" s="4"/>
      <c r="N66" s="18"/>
      <c r="O66" s="18"/>
    </row>
    <row r="67" spans="1:15" x14ac:dyDescent="0.3">
      <c r="I67" s="3">
        <v>19</v>
      </c>
      <c r="J67" s="15">
        <v>210</v>
      </c>
      <c r="K67" s="2"/>
      <c r="L67" s="2">
        <v>90</v>
      </c>
      <c r="M67" s="4"/>
      <c r="N67" s="18"/>
      <c r="O67" s="18"/>
    </row>
    <row r="68" spans="1:15" x14ac:dyDescent="0.3">
      <c r="I68" s="3">
        <v>20</v>
      </c>
      <c r="J68" s="15">
        <v>215</v>
      </c>
      <c r="K68" s="2"/>
      <c r="L68" s="2">
        <v>92</v>
      </c>
      <c r="M68" s="4"/>
      <c r="N68" s="18"/>
      <c r="O68" s="18"/>
    </row>
    <row r="69" spans="1:15" ht="15" customHeight="1" x14ac:dyDescent="0.3">
      <c r="I69" s="3">
        <v>21</v>
      </c>
      <c r="J69" s="2">
        <v>223</v>
      </c>
      <c r="K69" s="2"/>
      <c r="L69" s="2">
        <v>94</v>
      </c>
      <c r="M69" s="4"/>
      <c r="N69" s="18"/>
      <c r="O69" s="18"/>
    </row>
    <row r="70" spans="1:15" ht="15.75" customHeight="1" x14ac:dyDescent="0.3">
      <c r="I70" s="3">
        <v>22</v>
      </c>
      <c r="J70" s="2">
        <v>229</v>
      </c>
      <c r="K70" s="2"/>
      <c r="L70" s="2">
        <v>96</v>
      </c>
      <c r="M70" s="4"/>
      <c r="N70" s="18"/>
      <c r="O70" s="18"/>
    </row>
    <row r="71" spans="1:15" x14ac:dyDescent="0.3">
      <c r="I71" s="3">
        <v>23</v>
      </c>
      <c r="J71" s="2">
        <v>235</v>
      </c>
      <c r="K71" s="2"/>
      <c r="L71" s="2">
        <v>98</v>
      </c>
      <c r="M71" s="4"/>
      <c r="N71" s="18"/>
      <c r="O71" s="18"/>
    </row>
    <row r="72" spans="1:15" x14ac:dyDescent="0.3">
      <c r="I72" s="3">
        <v>24</v>
      </c>
      <c r="J72" s="2">
        <v>239</v>
      </c>
      <c r="K72" s="21" t="s">
        <v>9</v>
      </c>
      <c r="L72" s="2">
        <v>100</v>
      </c>
      <c r="M72" s="4"/>
      <c r="N72" s="18"/>
      <c r="O72" s="18"/>
    </row>
    <row r="73" spans="1:15" x14ac:dyDescent="0.3">
      <c r="I73" s="3">
        <v>25</v>
      </c>
      <c r="J73" s="2">
        <v>245</v>
      </c>
      <c r="K73" s="2"/>
      <c r="L73" s="2">
        <v>102</v>
      </c>
      <c r="M73" s="4"/>
      <c r="N73" s="18"/>
      <c r="O73" s="18"/>
    </row>
    <row r="74" spans="1:15" x14ac:dyDescent="0.3">
      <c r="I74" s="3">
        <v>26</v>
      </c>
      <c r="J74" s="2">
        <v>248</v>
      </c>
      <c r="K74" s="2"/>
      <c r="L74" s="2">
        <v>104</v>
      </c>
      <c r="M74" s="4"/>
      <c r="N74" s="18"/>
      <c r="O74" s="18"/>
    </row>
    <row r="75" spans="1:15" x14ac:dyDescent="0.3">
      <c r="I75" s="3">
        <v>27</v>
      </c>
      <c r="J75" s="2">
        <v>253</v>
      </c>
      <c r="K75" s="2"/>
      <c r="L75" s="2">
        <v>106</v>
      </c>
      <c r="M75" s="4"/>
      <c r="N75" s="18"/>
      <c r="O75" s="18"/>
    </row>
    <row r="76" spans="1:15" x14ac:dyDescent="0.3">
      <c r="I76" s="3">
        <v>28</v>
      </c>
      <c r="J76" s="2">
        <v>257</v>
      </c>
      <c r="K76" s="2"/>
      <c r="L76" s="2">
        <v>108</v>
      </c>
      <c r="M76" s="4"/>
      <c r="N76" s="18"/>
      <c r="O76" s="18"/>
    </row>
    <row r="77" spans="1:15" x14ac:dyDescent="0.3">
      <c r="I77" s="3">
        <v>29</v>
      </c>
      <c r="J77" s="2">
        <v>261</v>
      </c>
      <c r="K77" s="2"/>
      <c r="L77" s="2">
        <v>110</v>
      </c>
      <c r="M77" s="4"/>
      <c r="N77" s="18"/>
      <c r="O77" s="18"/>
    </row>
    <row r="78" spans="1:15" ht="15" thickBot="1" x14ac:dyDescent="0.35">
      <c r="I78" s="5">
        <v>30</v>
      </c>
      <c r="J78" s="6">
        <v>265</v>
      </c>
      <c r="K78" s="6"/>
      <c r="L78" s="6">
        <v>112</v>
      </c>
      <c r="M78" s="7"/>
      <c r="N78" s="18"/>
      <c r="O78" s="18"/>
    </row>
  </sheetData>
  <mergeCells count="12">
    <mergeCell ref="A62:C66"/>
    <mergeCell ref="A1:E1"/>
    <mergeCell ref="I1:M1"/>
    <mergeCell ref="Q1:U1"/>
    <mergeCell ref="U2:U3"/>
    <mergeCell ref="Q34:U38"/>
    <mergeCell ref="A34:E37"/>
    <mergeCell ref="I34:M37"/>
    <mergeCell ref="I47:M47"/>
    <mergeCell ref="M2:M3"/>
    <mergeCell ref="M48:M49"/>
    <mergeCell ref="A47:C47"/>
  </mergeCells>
  <pageMargins left="0.25" right="0.25" top="0.75" bottom="0.75" header="0.3" footer="0.3"/>
  <pageSetup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F1" workbookViewId="0">
      <selection activeCell="S1" sqref="S1"/>
    </sheetView>
  </sheetViews>
  <sheetFormatPr defaultColWidth="8.88671875" defaultRowHeight="14.4" x14ac:dyDescent="0.3"/>
  <cols>
    <col min="1" max="1" width="10.109375" bestFit="1" customWidth="1"/>
    <col min="2" max="2" width="12" bestFit="1" customWidth="1"/>
    <col min="3" max="3" width="20.6640625" bestFit="1" customWidth="1"/>
    <col min="4" max="4" width="9.33203125" bestFit="1" customWidth="1"/>
    <col min="5" max="5" width="11.6640625" customWidth="1"/>
    <col min="6" max="6" width="10.44140625" customWidth="1"/>
    <col min="7" max="7" width="7.33203125" customWidth="1"/>
    <col min="8" max="8" width="11.109375" bestFit="1" customWidth="1"/>
    <col min="9" max="9" width="10.109375" bestFit="1" customWidth="1"/>
    <col min="10" max="10" width="12" bestFit="1" customWidth="1"/>
    <col min="11" max="11" width="20.6640625" bestFit="1" customWidth="1"/>
    <col min="12" max="12" width="12.6640625" bestFit="1" customWidth="1"/>
    <col min="13" max="13" width="10.44140625" bestFit="1" customWidth="1"/>
    <col min="14" max="15" width="10.44140625" customWidth="1"/>
  </cols>
  <sheetData>
    <row r="1" spans="1:15" ht="30" customHeight="1" thickBot="1" x14ac:dyDescent="0.35">
      <c r="A1" s="77" t="s">
        <v>35</v>
      </c>
      <c r="B1" s="78"/>
      <c r="C1" s="78"/>
      <c r="D1" s="78"/>
      <c r="E1" s="79"/>
      <c r="F1" s="16"/>
      <c r="G1" s="16"/>
      <c r="H1" s="1"/>
      <c r="I1" s="77" t="s">
        <v>36</v>
      </c>
      <c r="J1" s="78"/>
      <c r="K1" s="78"/>
      <c r="L1" s="78"/>
      <c r="M1" s="79"/>
      <c r="N1" s="16"/>
      <c r="O1" s="16"/>
    </row>
    <row r="2" spans="1:15" ht="15" customHeight="1" x14ac:dyDescent="0.3">
      <c r="A2" s="11" t="s">
        <v>0</v>
      </c>
      <c r="B2" s="12" t="s">
        <v>1</v>
      </c>
      <c r="C2" s="12"/>
      <c r="D2" s="12"/>
      <c r="E2" s="13"/>
      <c r="F2" s="17"/>
      <c r="G2" s="17"/>
      <c r="I2" s="38" t="s">
        <v>0</v>
      </c>
      <c r="J2" s="39" t="s">
        <v>1</v>
      </c>
      <c r="K2" s="39"/>
      <c r="L2" s="39" t="s">
        <v>37</v>
      </c>
      <c r="M2" s="83" t="s">
        <v>38</v>
      </c>
      <c r="N2" s="19"/>
      <c r="O2" s="19"/>
    </row>
    <row r="3" spans="1:15" x14ac:dyDescent="0.3">
      <c r="A3" s="3">
        <v>1</v>
      </c>
      <c r="B3" s="2">
        <v>2</v>
      </c>
      <c r="C3" s="2"/>
      <c r="D3" s="2"/>
      <c r="E3" s="4"/>
      <c r="F3" s="18"/>
      <c r="G3" s="18"/>
      <c r="I3" s="3">
        <v>1</v>
      </c>
      <c r="J3" s="2">
        <v>5</v>
      </c>
      <c r="K3" s="2"/>
      <c r="L3" s="2">
        <v>2</v>
      </c>
      <c r="M3" s="84"/>
      <c r="N3" s="19"/>
      <c r="O3" s="19"/>
    </row>
    <row r="4" spans="1:15" x14ac:dyDescent="0.3">
      <c r="A4" s="3">
        <v>2</v>
      </c>
      <c r="B4" s="2">
        <v>32</v>
      </c>
      <c r="C4" s="2"/>
      <c r="D4" s="2"/>
      <c r="E4" s="4"/>
      <c r="F4" s="18"/>
      <c r="G4" s="18"/>
      <c r="I4" s="3">
        <v>2</v>
      </c>
      <c r="J4" s="2">
        <v>28</v>
      </c>
      <c r="K4" s="2"/>
      <c r="L4" s="2">
        <v>6</v>
      </c>
      <c r="M4" s="4"/>
      <c r="N4" s="18"/>
      <c r="O4" s="18"/>
    </row>
    <row r="5" spans="1:15" x14ac:dyDescent="0.3">
      <c r="A5" s="3">
        <v>3</v>
      </c>
      <c r="B5" s="2">
        <v>52</v>
      </c>
      <c r="C5" s="2"/>
      <c r="D5" s="2"/>
      <c r="E5" s="4"/>
      <c r="F5" s="18"/>
      <c r="G5" s="18"/>
      <c r="I5" s="3">
        <v>3</v>
      </c>
      <c r="J5" s="2">
        <v>44</v>
      </c>
      <c r="K5" s="2"/>
      <c r="L5" s="2">
        <v>6</v>
      </c>
      <c r="M5" s="4"/>
      <c r="N5" s="18"/>
      <c r="O5" s="18"/>
    </row>
    <row r="6" spans="1:15" x14ac:dyDescent="0.3">
      <c r="A6" s="3">
        <v>4</v>
      </c>
      <c r="B6" s="2">
        <v>68</v>
      </c>
      <c r="C6" s="2"/>
      <c r="D6" s="2"/>
      <c r="E6" s="4"/>
      <c r="F6" s="18"/>
      <c r="G6" s="18"/>
      <c r="I6" s="3">
        <v>4</v>
      </c>
      <c r="J6" s="2">
        <v>57</v>
      </c>
      <c r="K6" s="2"/>
      <c r="L6" s="2">
        <v>7</v>
      </c>
      <c r="M6" s="4"/>
      <c r="N6" s="18"/>
      <c r="O6" s="18"/>
    </row>
    <row r="7" spans="1:15" x14ac:dyDescent="0.3">
      <c r="A7" s="3">
        <v>5</v>
      </c>
      <c r="B7" s="2">
        <v>82</v>
      </c>
      <c r="C7" s="2"/>
      <c r="D7" s="2"/>
      <c r="E7" s="4"/>
      <c r="F7" s="18"/>
      <c r="G7" s="18"/>
      <c r="I7" s="3">
        <v>5</v>
      </c>
      <c r="J7" s="2">
        <v>68</v>
      </c>
      <c r="K7" s="2"/>
      <c r="L7" s="2">
        <v>7</v>
      </c>
      <c r="M7" s="4"/>
      <c r="N7" s="18"/>
      <c r="O7" s="18"/>
    </row>
    <row r="8" spans="1:15" x14ac:dyDescent="0.3">
      <c r="A8" s="3">
        <v>6</v>
      </c>
      <c r="B8" s="2">
        <v>95</v>
      </c>
      <c r="C8" s="2"/>
      <c r="D8" s="2"/>
      <c r="E8" s="4"/>
      <c r="F8" s="18"/>
      <c r="G8" s="18"/>
      <c r="I8" s="3">
        <v>6</v>
      </c>
      <c r="J8" s="2">
        <v>79</v>
      </c>
      <c r="K8" s="2"/>
      <c r="L8" s="2">
        <v>8</v>
      </c>
      <c r="M8" s="4"/>
      <c r="N8" s="18"/>
      <c r="O8" s="18"/>
    </row>
    <row r="9" spans="1:15" x14ac:dyDescent="0.3">
      <c r="A9" s="3">
        <v>7</v>
      </c>
      <c r="B9" s="2">
        <v>107</v>
      </c>
      <c r="C9" s="2"/>
      <c r="D9" s="2"/>
      <c r="E9" s="4"/>
      <c r="F9" s="18"/>
      <c r="G9" s="18"/>
      <c r="I9" s="3">
        <v>7</v>
      </c>
      <c r="J9" s="2">
        <v>90</v>
      </c>
      <c r="K9" s="2"/>
      <c r="L9" s="2">
        <v>8</v>
      </c>
      <c r="M9" s="4"/>
      <c r="N9" s="18"/>
      <c r="O9" s="18"/>
    </row>
    <row r="10" spans="1:15" x14ac:dyDescent="0.3">
      <c r="A10" s="3">
        <v>8</v>
      </c>
      <c r="B10" s="2">
        <v>123</v>
      </c>
      <c r="C10" s="2"/>
      <c r="D10" s="2"/>
      <c r="E10" s="4"/>
      <c r="F10" s="18"/>
      <c r="G10" s="18"/>
      <c r="I10" s="3">
        <v>8</v>
      </c>
      <c r="J10" s="2">
        <v>101</v>
      </c>
      <c r="K10" s="2"/>
      <c r="L10" s="2">
        <v>8</v>
      </c>
      <c r="M10" s="4"/>
      <c r="N10" s="18"/>
      <c r="O10" s="18"/>
    </row>
    <row r="11" spans="1:15" x14ac:dyDescent="0.3">
      <c r="A11" s="3">
        <v>9</v>
      </c>
      <c r="B11" s="2">
        <v>150</v>
      </c>
      <c r="C11" s="2"/>
      <c r="D11" s="2"/>
      <c r="E11" s="4"/>
      <c r="F11" s="18"/>
      <c r="G11" s="18"/>
      <c r="I11" s="3">
        <v>9</v>
      </c>
      <c r="J11" s="2">
        <v>112</v>
      </c>
      <c r="K11" s="21"/>
      <c r="L11" s="2">
        <v>9</v>
      </c>
      <c r="M11" s="4"/>
      <c r="N11" s="18"/>
      <c r="O11" s="18"/>
    </row>
    <row r="12" spans="1:15" x14ac:dyDescent="0.3">
      <c r="A12" s="3">
        <v>10</v>
      </c>
      <c r="B12" s="2">
        <v>162</v>
      </c>
      <c r="C12" s="2"/>
      <c r="D12" s="2"/>
      <c r="E12" s="4"/>
      <c r="F12" s="18"/>
      <c r="G12" s="18"/>
      <c r="I12" s="3">
        <v>10</v>
      </c>
      <c r="J12" s="2">
        <v>122</v>
      </c>
      <c r="K12" s="2"/>
      <c r="L12" s="2">
        <v>9</v>
      </c>
      <c r="M12" s="4"/>
      <c r="N12" s="18"/>
      <c r="O12" s="18"/>
    </row>
    <row r="13" spans="1:15" x14ac:dyDescent="0.3">
      <c r="A13" s="3">
        <v>11</v>
      </c>
      <c r="B13" s="2">
        <v>172</v>
      </c>
      <c r="C13" s="2"/>
      <c r="D13" s="2"/>
      <c r="E13" s="4"/>
      <c r="F13" s="18"/>
      <c r="G13" s="18"/>
      <c r="I13" s="3">
        <v>11</v>
      </c>
      <c r="J13" s="2">
        <v>133</v>
      </c>
      <c r="K13" s="2"/>
      <c r="L13" s="2">
        <v>10</v>
      </c>
      <c r="M13" s="4"/>
      <c r="N13" s="18"/>
      <c r="O13" s="18"/>
    </row>
    <row r="14" spans="1:15" x14ac:dyDescent="0.3">
      <c r="A14" s="3">
        <v>12</v>
      </c>
      <c r="B14" s="2">
        <v>182</v>
      </c>
      <c r="C14" s="2"/>
      <c r="D14" s="2"/>
      <c r="E14" s="4"/>
      <c r="F14" s="18"/>
      <c r="G14" s="18"/>
      <c r="I14" s="3">
        <v>12</v>
      </c>
      <c r="J14" s="2">
        <v>143</v>
      </c>
      <c r="K14" s="2"/>
      <c r="L14" s="2">
        <v>10</v>
      </c>
      <c r="M14" s="4"/>
      <c r="N14" s="18"/>
      <c r="O14" s="18"/>
    </row>
    <row r="15" spans="1:15" x14ac:dyDescent="0.3">
      <c r="A15" s="3">
        <v>13</v>
      </c>
      <c r="B15" s="2">
        <v>192</v>
      </c>
      <c r="C15" s="2"/>
      <c r="D15" s="2"/>
      <c r="E15" s="4"/>
      <c r="F15" s="18"/>
      <c r="G15" s="18"/>
      <c r="I15" s="3">
        <v>13</v>
      </c>
      <c r="J15" s="2">
        <v>152</v>
      </c>
      <c r="K15" s="2"/>
      <c r="L15" s="2">
        <v>10</v>
      </c>
      <c r="M15" s="4"/>
      <c r="N15" s="18"/>
      <c r="O15" s="18"/>
    </row>
    <row r="16" spans="1:15" x14ac:dyDescent="0.3">
      <c r="A16" s="3">
        <v>14</v>
      </c>
      <c r="B16" s="2">
        <v>202</v>
      </c>
      <c r="C16" s="2"/>
      <c r="D16" s="2"/>
      <c r="E16" s="4"/>
      <c r="F16" s="18"/>
      <c r="G16" s="18"/>
      <c r="I16" s="3">
        <v>14</v>
      </c>
      <c r="J16" s="2">
        <v>161</v>
      </c>
      <c r="K16" s="2"/>
      <c r="L16" s="2">
        <v>11</v>
      </c>
      <c r="M16" s="4"/>
      <c r="N16" s="18"/>
      <c r="O16" s="18"/>
    </row>
    <row r="17" spans="1:15" x14ac:dyDescent="0.3">
      <c r="A17" s="3">
        <v>15</v>
      </c>
      <c r="B17" s="2">
        <v>212</v>
      </c>
      <c r="C17" s="2"/>
      <c r="D17" s="2"/>
      <c r="E17" s="4"/>
      <c r="F17" s="18"/>
      <c r="G17" s="18"/>
      <c r="I17" s="3">
        <v>15</v>
      </c>
      <c r="J17" s="2">
        <v>170</v>
      </c>
      <c r="K17" s="2"/>
      <c r="L17" s="2">
        <v>11</v>
      </c>
      <c r="M17" s="4"/>
      <c r="N17" s="18"/>
      <c r="O17" s="18"/>
    </row>
    <row r="18" spans="1:15" x14ac:dyDescent="0.3">
      <c r="A18" s="3">
        <v>16</v>
      </c>
      <c r="B18" s="2">
        <v>222</v>
      </c>
      <c r="C18" s="2"/>
      <c r="D18" s="2"/>
      <c r="E18" s="4"/>
      <c r="F18" s="18"/>
      <c r="G18" s="18"/>
      <c r="I18" s="3">
        <v>16</v>
      </c>
      <c r="J18" s="2">
        <v>180</v>
      </c>
      <c r="K18" s="2"/>
      <c r="L18" s="2">
        <v>12</v>
      </c>
      <c r="M18" s="4"/>
      <c r="N18" s="18"/>
      <c r="O18" s="18"/>
    </row>
    <row r="19" spans="1:15" x14ac:dyDescent="0.3">
      <c r="A19" s="3">
        <v>17</v>
      </c>
      <c r="B19" s="2">
        <v>232</v>
      </c>
      <c r="C19" s="2"/>
      <c r="D19" s="2"/>
      <c r="E19" s="4"/>
      <c r="F19" s="18"/>
      <c r="G19" s="18"/>
      <c r="I19" s="3">
        <v>17</v>
      </c>
      <c r="J19" s="2">
        <v>190</v>
      </c>
      <c r="K19" s="2"/>
      <c r="L19" s="2">
        <v>12</v>
      </c>
      <c r="M19" s="4"/>
      <c r="N19" s="18"/>
      <c r="O19" s="18"/>
    </row>
    <row r="20" spans="1:15" x14ac:dyDescent="0.3">
      <c r="A20" s="3">
        <v>18</v>
      </c>
      <c r="B20" s="2">
        <v>243</v>
      </c>
      <c r="C20" s="2"/>
      <c r="D20" s="2"/>
      <c r="E20" s="4"/>
      <c r="F20" s="18"/>
      <c r="G20" s="18"/>
      <c r="I20" s="3">
        <v>18</v>
      </c>
      <c r="J20" s="2">
        <v>200</v>
      </c>
      <c r="K20" s="2"/>
      <c r="L20" s="2">
        <v>13</v>
      </c>
      <c r="M20" s="4"/>
      <c r="N20" s="18"/>
      <c r="O20" s="18"/>
    </row>
    <row r="21" spans="1:15" x14ac:dyDescent="0.3">
      <c r="A21" s="3">
        <v>19</v>
      </c>
      <c r="B21" s="2">
        <v>253</v>
      </c>
      <c r="C21" s="2"/>
      <c r="D21" s="2"/>
      <c r="E21" s="4"/>
      <c r="F21" s="18"/>
      <c r="G21" s="18"/>
      <c r="I21" s="3">
        <v>19</v>
      </c>
      <c r="J21" s="2">
        <v>207</v>
      </c>
      <c r="K21" s="2"/>
      <c r="L21" s="2">
        <v>13</v>
      </c>
      <c r="M21" s="4"/>
      <c r="N21" s="18"/>
      <c r="O21" s="18"/>
    </row>
    <row r="22" spans="1:15" x14ac:dyDescent="0.3">
      <c r="A22" s="3">
        <v>20</v>
      </c>
      <c r="B22" s="2">
        <v>263</v>
      </c>
      <c r="C22" s="2"/>
      <c r="D22" s="2"/>
      <c r="E22" s="4"/>
      <c r="F22" s="18"/>
      <c r="G22" s="18"/>
      <c r="I22" s="3">
        <v>20</v>
      </c>
      <c r="J22" s="2">
        <v>215</v>
      </c>
      <c r="K22" s="2"/>
      <c r="L22" s="2">
        <v>13</v>
      </c>
      <c r="M22" s="4"/>
      <c r="N22" s="18"/>
      <c r="O22" s="18"/>
    </row>
    <row r="23" spans="1:15" x14ac:dyDescent="0.3">
      <c r="A23" s="3">
        <v>21</v>
      </c>
      <c r="B23" s="2">
        <v>271</v>
      </c>
      <c r="C23" s="2"/>
      <c r="D23" s="2"/>
      <c r="E23" s="4"/>
      <c r="F23" s="18"/>
      <c r="G23" s="18"/>
      <c r="I23" s="3">
        <v>21</v>
      </c>
      <c r="J23" s="2">
        <v>223</v>
      </c>
      <c r="K23" s="2"/>
      <c r="L23" s="2">
        <v>14</v>
      </c>
      <c r="M23" s="4"/>
      <c r="N23" s="18"/>
      <c r="O23" s="18"/>
    </row>
    <row r="24" spans="1:15" x14ac:dyDescent="0.3">
      <c r="A24" s="3">
        <v>22</v>
      </c>
      <c r="B24" s="2">
        <v>281</v>
      </c>
      <c r="C24" s="2"/>
      <c r="D24" s="2"/>
      <c r="E24" s="4"/>
      <c r="F24" s="18"/>
      <c r="G24" s="18"/>
      <c r="I24" s="3">
        <v>22</v>
      </c>
      <c r="J24" s="2">
        <v>231</v>
      </c>
      <c r="K24" s="2"/>
      <c r="L24" s="2">
        <v>14</v>
      </c>
      <c r="M24" s="4"/>
      <c r="N24" s="18"/>
      <c r="O24" s="18"/>
    </row>
    <row r="25" spans="1:15" x14ac:dyDescent="0.3">
      <c r="A25" s="3">
        <v>23</v>
      </c>
      <c r="B25" s="2">
        <v>289</v>
      </c>
      <c r="C25" s="21"/>
      <c r="D25" s="2"/>
      <c r="E25" s="4"/>
      <c r="F25" s="18"/>
      <c r="G25" s="18"/>
      <c r="I25" s="3">
        <v>23</v>
      </c>
      <c r="J25" s="2">
        <v>239</v>
      </c>
      <c r="K25" s="2"/>
      <c r="L25" s="2">
        <v>14</v>
      </c>
      <c r="M25" s="4"/>
      <c r="N25" s="18"/>
      <c r="O25" s="18"/>
    </row>
    <row r="26" spans="1:15" x14ac:dyDescent="0.3">
      <c r="A26" s="3">
        <v>24</v>
      </c>
      <c r="B26" s="2">
        <v>296</v>
      </c>
      <c r="C26" s="2"/>
      <c r="D26" s="2"/>
      <c r="E26" s="4"/>
      <c r="F26" s="18"/>
      <c r="G26" s="18"/>
      <c r="I26" s="3">
        <v>24</v>
      </c>
      <c r="J26" s="2">
        <v>246</v>
      </c>
      <c r="K26" s="2"/>
      <c r="L26" s="2">
        <v>14</v>
      </c>
      <c r="M26" s="4"/>
      <c r="N26" s="18"/>
      <c r="O26" s="18"/>
    </row>
    <row r="27" spans="1:15" x14ac:dyDescent="0.3">
      <c r="A27" s="3">
        <v>25</v>
      </c>
      <c r="B27" s="2">
        <v>306</v>
      </c>
      <c r="C27" s="2"/>
      <c r="D27" s="2"/>
      <c r="E27" s="4"/>
      <c r="F27" s="18"/>
      <c r="G27" s="18"/>
      <c r="I27" s="3">
        <v>25</v>
      </c>
      <c r="J27" s="2">
        <v>253</v>
      </c>
      <c r="K27" s="2"/>
      <c r="L27" s="2">
        <v>15</v>
      </c>
      <c r="M27" s="4"/>
      <c r="N27" s="18"/>
      <c r="O27" s="18"/>
    </row>
    <row r="28" spans="1:15" x14ac:dyDescent="0.3">
      <c r="A28" s="3">
        <v>26</v>
      </c>
      <c r="B28" s="2">
        <v>316</v>
      </c>
      <c r="C28" s="2"/>
      <c r="D28" s="2"/>
      <c r="E28" s="4"/>
      <c r="F28" s="18"/>
      <c r="G28" s="18"/>
      <c r="I28" s="3">
        <v>26</v>
      </c>
      <c r="J28" s="2">
        <v>257</v>
      </c>
      <c r="K28" s="2"/>
      <c r="L28" s="2">
        <v>15</v>
      </c>
      <c r="M28" s="4"/>
      <c r="N28" s="18"/>
      <c r="O28" s="18"/>
    </row>
    <row r="29" spans="1:15" x14ac:dyDescent="0.3">
      <c r="A29" s="3">
        <v>27</v>
      </c>
      <c r="B29" s="2">
        <v>326</v>
      </c>
      <c r="C29" s="2"/>
      <c r="D29" s="2"/>
      <c r="E29" s="4"/>
      <c r="F29" s="18"/>
      <c r="G29" s="18"/>
      <c r="I29" s="3">
        <v>27</v>
      </c>
      <c r="J29" s="2">
        <v>263</v>
      </c>
      <c r="K29" s="2"/>
      <c r="L29" s="2">
        <v>15</v>
      </c>
      <c r="M29" s="4"/>
      <c r="N29" s="18"/>
      <c r="O29" s="18"/>
    </row>
    <row r="30" spans="1:15" x14ac:dyDescent="0.3">
      <c r="A30" s="3">
        <v>28</v>
      </c>
      <c r="B30" s="2">
        <v>336</v>
      </c>
      <c r="C30" s="2"/>
      <c r="D30" s="2"/>
      <c r="E30" s="4"/>
      <c r="F30" s="18"/>
      <c r="G30" s="18"/>
      <c r="I30" s="3">
        <v>28</v>
      </c>
      <c r="J30" s="2">
        <v>269</v>
      </c>
      <c r="K30" s="21"/>
      <c r="L30" s="2">
        <v>15</v>
      </c>
      <c r="M30" s="4"/>
      <c r="N30" s="18"/>
      <c r="O30" s="18"/>
    </row>
    <row r="31" spans="1:15" x14ac:dyDescent="0.3">
      <c r="A31" s="3">
        <v>29</v>
      </c>
      <c r="B31" s="2">
        <v>346</v>
      </c>
      <c r="C31" s="2"/>
      <c r="D31" s="2"/>
      <c r="E31" s="4"/>
      <c r="F31" s="18"/>
      <c r="G31" s="18"/>
      <c r="I31" s="3">
        <v>29</v>
      </c>
      <c r="J31" s="2">
        <v>275</v>
      </c>
      <c r="K31" s="2"/>
      <c r="L31" s="2">
        <v>16</v>
      </c>
      <c r="M31" s="4"/>
      <c r="N31" s="18"/>
      <c r="O31" s="18"/>
    </row>
    <row r="32" spans="1:15" ht="15" thickBot="1" x14ac:dyDescent="0.35">
      <c r="A32" s="5">
        <v>30</v>
      </c>
      <c r="B32" s="6">
        <v>356</v>
      </c>
      <c r="C32" s="6"/>
      <c r="D32" s="6"/>
      <c r="E32" s="7"/>
      <c r="F32" s="18"/>
      <c r="G32" s="18"/>
      <c r="I32" s="40">
        <v>30</v>
      </c>
      <c r="J32" s="2">
        <v>281</v>
      </c>
      <c r="K32" s="2"/>
      <c r="L32" s="2">
        <v>16</v>
      </c>
      <c r="M32" s="4"/>
      <c r="N32" s="18"/>
      <c r="O32" s="18"/>
    </row>
    <row r="33" spans="1:21" x14ac:dyDescent="0.3">
      <c r="I33" s="3">
        <v>31</v>
      </c>
      <c r="J33" s="18"/>
      <c r="K33" s="18"/>
      <c r="L33" s="41">
        <v>17</v>
      </c>
      <c r="M33" s="42"/>
    </row>
    <row r="34" spans="1:21" ht="15" customHeight="1" x14ac:dyDescent="0.3">
      <c r="A34" s="43"/>
      <c r="B34" s="43"/>
      <c r="C34" s="43"/>
      <c r="D34" s="43"/>
      <c r="E34" s="43"/>
      <c r="F34" s="35"/>
      <c r="G34" s="35"/>
      <c r="H34" s="9"/>
      <c r="I34" s="3">
        <v>32</v>
      </c>
      <c r="J34" s="18"/>
      <c r="K34" s="18"/>
      <c r="L34" s="2">
        <v>17</v>
      </c>
      <c r="M34" s="42"/>
      <c r="N34" s="35"/>
      <c r="O34" s="35"/>
      <c r="Q34" s="22"/>
      <c r="R34" s="22"/>
      <c r="S34" s="22"/>
      <c r="T34" s="22"/>
      <c r="U34" s="22"/>
    </row>
    <row r="35" spans="1:21" x14ac:dyDescent="0.3">
      <c r="A35" s="43"/>
      <c r="B35" s="43"/>
      <c r="C35" s="43"/>
      <c r="D35" s="43"/>
      <c r="E35" s="43"/>
      <c r="F35" s="35"/>
      <c r="G35" s="35"/>
      <c r="H35" s="9"/>
      <c r="I35" s="3">
        <v>33</v>
      </c>
      <c r="J35" s="18"/>
      <c r="K35" s="18"/>
      <c r="L35" s="2">
        <v>18</v>
      </c>
      <c r="M35" s="42"/>
      <c r="N35" s="35"/>
      <c r="O35" s="35"/>
      <c r="Q35" s="22"/>
      <c r="R35" s="22"/>
      <c r="S35" s="22"/>
      <c r="T35" s="22"/>
      <c r="U35" s="22"/>
    </row>
    <row r="36" spans="1:21" x14ac:dyDescent="0.3">
      <c r="A36" s="43"/>
      <c r="B36" s="43"/>
      <c r="C36" s="43"/>
      <c r="D36" s="43"/>
      <c r="E36" s="43"/>
      <c r="F36" s="35"/>
      <c r="G36" s="35"/>
      <c r="I36" s="3">
        <v>34</v>
      </c>
      <c r="J36" s="18"/>
      <c r="K36" s="18"/>
      <c r="L36" s="2">
        <v>18</v>
      </c>
      <c r="M36" s="42"/>
      <c r="Q36" s="22"/>
      <c r="R36" s="22"/>
      <c r="S36" s="22"/>
      <c r="T36" s="22"/>
      <c r="U36" s="22"/>
    </row>
    <row r="37" spans="1:21" x14ac:dyDescent="0.3">
      <c r="D37" s="43"/>
      <c r="E37" s="43"/>
      <c r="F37" s="35"/>
      <c r="G37" s="35"/>
      <c r="I37" s="3">
        <v>35</v>
      </c>
      <c r="J37" s="18"/>
      <c r="K37" s="18"/>
      <c r="L37" s="2">
        <v>19</v>
      </c>
      <c r="M37" s="42"/>
      <c r="Q37" s="22"/>
      <c r="R37" s="22"/>
      <c r="S37" s="22"/>
      <c r="T37" s="22"/>
      <c r="U37" s="22"/>
    </row>
    <row r="38" spans="1:21" x14ac:dyDescent="0.3">
      <c r="D38" s="43"/>
      <c r="E38" s="43"/>
      <c r="F38" s="35"/>
      <c r="G38" s="35"/>
      <c r="I38" s="3">
        <v>36</v>
      </c>
      <c r="J38" s="18"/>
      <c r="K38" s="18"/>
      <c r="L38" s="2">
        <v>19</v>
      </c>
      <c r="M38" s="42"/>
    </row>
    <row r="39" spans="1:21" x14ac:dyDescent="0.3">
      <c r="I39" s="3">
        <v>37</v>
      </c>
      <c r="J39" s="18"/>
      <c r="K39" s="18"/>
      <c r="L39" s="2">
        <v>19</v>
      </c>
      <c r="M39" s="42"/>
    </row>
    <row r="40" spans="1:21" x14ac:dyDescent="0.3">
      <c r="I40" s="3">
        <v>38</v>
      </c>
      <c r="J40" s="18"/>
      <c r="K40" s="18"/>
      <c r="L40" s="2">
        <v>20</v>
      </c>
      <c r="M40" s="42"/>
    </row>
    <row r="41" spans="1:21" x14ac:dyDescent="0.3">
      <c r="I41" s="3">
        <v>39</v>
      </c>
      <c r="J41" s="18"/>
      <c r="K41" s="18"/>
      <c r="L41" s="2">
        <v>20</v>
      </c>
      <c r="M41" s="42"/>
    </row>
    <row r="42" spans="1:21" x14ac:dyDescent="0.3">
      <c r="I42" s="3">
        <v>40</v>
      </c>
      <c r="J42" s="18"/>
      <c r="K42" s="18"/>
      <c r="L42" s="2">
        <v>20</v>
      </c>
      <c r="M42" s="42"/>
    </row>
    <row r="43" spans="1:21" x14ac:dyDescent="0.3">
      <c r="I43" s="3">
        <v>41</v>
      </c>
      <c r="J43" s="18"/>
      <c r="K43" s="18"/>
      <c r="L43" s="2">
        <v>20</v>
      </c>
      <c r="M43" s="42"/>
    </row>
    <row r="44" spans="1:21" ht="15" thickBot="1" x14ac:dyDescent="0.35">
      <c r="I44" s="5">
        <v>42</v>
      </c>
      <c r="J44" s="36"/>
      <c r="K44" s="36"/>
      <c r="L44" s="6">
        <v>21</v>
      </c>
      <c r="M44" s="37"/>
    </row>
  </sheetData>
  <mergeCells count="3">
    <mergeCell ref="A1:E1"/>
    <mergeCell ref="I1:M1"/>
    <mergeCell ref="M2:M3"/>
  </mergeCells>
  <pageMargins left="0.25" right="0.25" top="0.75" bottom="0.75" header="0.3" footer="0.3"/>
  <pageSetup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H25" sqref="H25"/>
    </sheetView>
  </sheetViews>
  <sheetFormatPr defaultColWidth="8.88671875" defaultRowHeight="14.4" x14ac:dyDescent="0.3"/>
  <cols>
    <col min="6" max="6" width="12" bestFit="1" customWidth="1"/>
    <col min="7" max="7" width="13.44140625" bestFit="1" customWidth="1"/>
  </cols>
  <sheetData>
    <row r="1" spans="1:9" ht="15" thickBot="1" x14ac:dyDescent="0.35">
      <c r="A1" s="77" t="s">
        <v>20</v>
      </c>
      <c r="B1" s="78"/>
      <c r="C1" s="78"/>
      <c r="D1" s="79"/>
    </row>
    <row r="2" spans="1:9" x14ac:dyDescent="0.3">
      <c r="A2" s="92" t="s">
        <v>19</v>
      </c>
      <c r="B2" s="93"/>
      <c r="C2" s="93"/>
      <c r="D2" s="94"/>
    </row>
    <row r="3" spans="1:9" ht="15" thickBot="1" x14ac:dyDescent="0.35">
      <c r="A3" s="95"/>
      <c r="B3" s="96"/>
      <c r="C3" s="96"/>
      <c r="D3" s="97"/>
    </row>
    <row r="4" spans="1:9" x14ac:dyDescent="0.3">
      <c r="A4" s="98" t="s">
        <v>17</v>
      </c>
      <c r="B4" s="100" t="s">
        <v>15</v>
      </c>
      <c r="C4" s="100" t="s">
        <v>16</v>
      </c>
      <c r="D4" s="102" t="s">
        <v>18</v>
      </c>
    </row>
    <row r="5" spans="1:9" x14ac:dyDescent="0.3">
      <c r="A5" s="99"/>
      <c r="B5" s="101"/>
      <c r="C5" s="101"/>
      <c r="D5" s="103"/>
    </row>
    <row r="6" spans="1:9" x14ac:dyDescent="0.3">
      <c r="A6" s="99"/>
      <c r="B6" s="101"/>
      <c r="C6" s="101"/>
      <c r="D6" s="103"/>
      <c r="F6" t="s">
        <v>22</v>
      </c>
      <c r="G6">
        <v>10</v>
      </c>
    </row>
    <row r="7" spans="1:9" x14ac:dyDescent="0.3">
      <c r="A7" s="3">
        <v>0</v>
      </c>
      <c r="B7" s="2">
        <v>2</v>
      </c>
      <c r="C7" s="2"/>
      <c r="D7" s="23"/>
      <c r="F7" t="s">
        <v>23</v>
      </c>
      <c r="G7">
        <v>20</v>
      </c>
    </row>
    <row r="8" spans="1:9" x14ac:dyDescent="0.3">
      <c r="A8" s="26">
        <v>0.21527777777777779</v>
      </c>
      <c r="B8" s="2">
        <v>65</v>
      </c>
      <c r="C8" s="2"/>
      <c r="D8" s="23"/>
      <c r="F8" t="s">
        <v>24</v>
      </c>
      <c r="G8">
        <v>10</v>
      </c>
    </row>
    <row r="9" spans="1:9" ht="15" thickBot="1" x14ac:dyDescent="0.35">
      <c r="A9" s="5">
        <v>11</v>
      </c>
      <c r="B9" s="6">
        <v>100</v>
      </c>
      <c r="C9" s="6"/>
      <c r="D9" s="24"/>
      <c r="F9" t="s">
        <v>25</v>
      </c>
      <c r="G9">
        <v>100</v>
      </c>
    </row>
    <row r="10" spans="1:9" ht="15" thickBot="1" x14ac:dyDescent="0.35">
      <c r="A10" s="87" t="s">
        <v>86</v>
      </c>
      <c r="B10" s="88"/>
      <c r="C10" s="88"/>
      <c r="D10" s="25"/>
      <c r="F10">
        <f>3.14159265359*100*10</f>
        <v>3141.5926535900003</v>
      </c>
    </row>
    <row r="11" spans="1:9" ht="15" thickBot="1" x14ac:dyDescent="0.35">
      <c r="F11">
        <f>3.14159265359*100*2</f>
        <v>628.31853071800003</v>
      </c>
    </row>
    <row r="12" spans="1:9" ht="15" thickBot="1" x14ac:dyDescent="0.35">
      <c r="A12" s="89" t="s">
        <v>21</v>
      </c>
      <c r="B12" s="90"/>
      <c r="C12" s="90"/>
      <c r="D12" s="91"/>
    </row>
    <row r="13" spans="1:9" x14ac:dyDescent="0.3">
      <c r="A13" s="92" t="s">
        <v>19</v>
      </c>
      <c r="B13" s="93"/>
      <c r="C13" s="93"/>
      <c r="D13" s="94"/>
      <c r="F13" s="85" t="s">
        <v>30</v>
      </c>
      <c r="G13" s="86"/>
      <c r="I13" t="s">
        <v>60</v>
      </c>
    </row>
    <row r="14" spans="1:9" ht="15" thickBot="1" x14ac:dyDescent="0.35">
      <c r="A14" s="95"/>
      <c r="B14" s="96"/>
      <c r="C14" s="96"/>
      <c r="D14" s="97"/>
      <c r="F14" s="27" t="s">
        <v>28</v>
      </c>
      <c r="G14" s="28" t="s">
        <v>29</v>
      </c>
    </row>
    <row r="15" spans="1:9" x14ac:dyDescent="0.3">
      <c r="A15" s="98" t="s">
        <v>17</v>
      </c>
      <c r="B15" s="100" t="s">
        <v>15</v>
      </c>
      <c r="C15" s="100" t="s">
        <v>16</v>
      </c>
      <c r="D15" s="102" t="s">
        <v>18</v>
      </c>
      <c r="F15" s="29">
        <v>0</v>
      </c>
      <c r="G15" s="30">
        <v>100</v>
      </c>
    </row>
    <row r="16" spans="1:9" x14ac:dyDescent="0.3">
      <c r="A16" s="99"/>
      <c r="B16" s="101"/>
      <c r="C16" s="101"/>
      <c r="D16" s="103"/>
      <c r="F16" s="29">
        <v>10</v>
      </c>
      <c r="G16" s="30">
        <v>264</v>
      </c>
    </row>
    <row r="17" spans="1:7" ht="15" thickBot="1" x14ac:dyDescent="0.35">
      <c r="A17" s="99"/>
      <c r="B17" s="101"/>
      <c r="C17" s="101"/>
      <c r="D17" s="103"/>
      <c r="F17" s="31"/>
      <c r="G17" s="32"/>
    </row>
    <row r="18" spans="1:7" x14ac:dyDescent="0.3">
      <c r="A18" s="3">
        <v>15</v>
      </c>
      <c r="B18" s="2">
        <v>2</v>
      </c>
      <c r="C18" s="2">
        <v>100</v>
      </c>
      <c r="D18" s="23">
        <v>98</v>
      </c>
    </row>
    <row r="19" spans="1:7" x14ac:dyDescent="0.3">
      <c r="A19" s="3">
        <v>9.5</v>
      </c>
      <c r="B19" s="2">
        <v>2</v>
      </c>
      <c r="C19" s="2">
        <v>100</v>
      </c>
      <c r="D19" s="23">
        <v>98</v>
      </c>
    </row>
    <row r="20" spans="1:7" ht="15" thickBot="1" x14ac:dyDescent="0.35">
      <c r="A20" s="5">
        <v>4</v>
      </c>
      <c r="B20" s="6">
        <v>2</v>
      </c>
      <c r="C20" s="6">
        <v>70</v>
      </c>
      <c r="D20" s="24">
        <v>68</v>
      </c>
    </row>
    <row r="21" spans="1:7" ht="15" thickBot="1" x14ac:dyDescent="0.35">
      <c r="A21" s="87" t="s">
        <v>86</v>
      </c>
      <c r="B21" s="88"/>
      <c r="C21" s="88"/>
      <c r="D21" s="25">
        <f>SUM(D18:D20)</f>
        <v>264</v>
      </c>
    </row>
  </sheetData>
  <mergeCells count="15">
    <mergeCell ref="F13:G13"/>
    <mergeCell ref="A21:C21"/>
    <mergeCell ref="A12:D12"/>
    <mergeCell ref="A1:D1"/>
    <mergeCell ref="A13:D14"/>
    <mergeCell ref="A15:A17"/>
    <mergeCell ref="B15:B17"/>
    <mergeCell ref="C15:C17"/>
    <mergeCell ref="D15:D17"/>
    <mergeCell ref="A10:C10"/>
    <mergeCell ref="A4:A6"/>
    <mergeCell ref="B4:B6"/>
    <mergeCell ref="C4:C6"/>
    <mergeCell ref="D4:D6"/>
    <mergeCell ref="A2:D3"/>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election activeCell="J31" sqref="J31"/>
    </sheetView>
  </sheetViews>
  <sheetFormatPr defaultColWidth="11.44140625" defaultRowHeight="14.4" x14ac:dyDescent="0.3"/>
  <cols>
    <col min="2" max="2" width="12" bestFit="1" customWidth="1"/>
    <col min="3" max="4" width="12" customWidth="1"/>
    <col min="7" max="7" width="12" bestFit="1" customWidth="1"/>
    <col min="8" max="8" width="12" customWidth="1"/>
    <col min="12" max="12" width="12" bestFit="1" customWidth="1"/>
    <col min="13" max="13" width="12" customWidth="1"/>
  </cols>
  <sheetData>
    <row r="1" spans="1:21" ht="14.1" customHeight="1" x14ac:dyDescent="0.3">
      <c r="A1" s="85" t="s">
        <v>59</v>
      </c>
      <c r="B1" s="86"/>
      <c r="C1" s="19"/>
      <c r="D1" s="19" t="s">
        <v>63</v>
      </c>
      <c r="F1" s="85" t="s">
        <v>57</v>
      </c>
      <c r="G1" s="86"/>
      <c r="H1" s="19"/>
      <c r="I1" s="19" t="s">
        <v>63</v>
      </c>
      <c r="K1" s="85" t="s">
        <v>62</v>
      </c>
      <c r="L1" s="86"/>
      <c r="M1" s="19"/>
      <c r="N1" s="19" t="s">
        <v>63</v>
      </c>
    </row>
    <row r="2" spans="1:21" x14ac:dyDescent="0.3">
      <c r="A2" s="27" t="s">
        <v>28</v>
      </c>
      <c r="B2" s="28" t="s">
        <v>29</v>
      </c>
      <c r="C2" s="17"/>
      <c r="D2" s="17"/>
      <c r="F2" s="27" t="s">
        <v>28</v>
      </c>
      <c r="G2" s="28" t="s">
        <v>29</v>
      </c>
      <c r="H2" s="17"/>
      <c r="I2" s="17"/>
      <c r="K2" s="27" t="s">
        <v>28</v>
      </c>
      <c r="L2" s="28" t="s">
        <v>29</v>
      </c>
      <c r="M2" s="17"/>
      <c r="N2" s="17"/>
    </row>
    <row r="3" spans="1:21" x14ac:dyDescent="0.3">
      <c r="A3" s="29">
        <v>0</v>
      </c>
      <c r="B3" s="30">
        <v>64</v>
      </c>
      <c r="C3" s="19" t="s">
        <v>63</v>
      </c>
      <c r="D3" s="45">
        <f>B3*2</f>
        <v>128</v>
      </c>
      <c r="F3" s="29">
        <v>0</v>
      </c>
      <c r="G3" s="30">
        <v>78</v>
      </c>
      <c r="H3" s="46" t="s">
        <v>63</v>
      </c>
      <c r="I3" s="45">
        <f>G3*2</f>
        <v>156</v>
      </c>
      <c r="K3" s="29">
        <v>0</v>
      </c>
      <c r="L3" s="30">
        <v>80</v>
      </c>
      <c r="M3" s="46" t="s">
        <v>63</v>
      </c>
      <c r="N3" s="45">
        <f>L3*2</f>
        <v>160</v>
      </c>
    </row>
    <row r="4" spans="1:21" x14ac:dyDescent="0.3">
      <c r="A4" s="29">
        <v>10</v>
      </c>
      <c r="B4" s="30">
        <v>130</v>
      </c>
      <c r="C4" s="19" t="s">
        <v>63</v>
      </c>
      <c r="D4" s="45">
        <f t="shared" ref="D4:D5" si="0">B4*2</f>
        <v>260</v>
      </c>
      <c r="F4" s="29">
        <v>10</v>
      </c>
      <c r="G4" s="30">
        <v>140</v>
      </c>
      <c r="H4" s="46" t="s">
        <v>63</v>
      </c>
      <c r="I4" s="45">
        <f t="shared" ref="I4:I5" si="1">G4*2</f>
        <v>280</v>
      </c>
      <c r="K4" s="29">
        <v>10</v>
      </c>
      <c r="L4" s="30">
        <v>130</v>
      </c>
      <c r="M4" s="46" t="s">
        <v>63</v>
      </c>
      <c r="N4" s="45">
        <f t="shared" ref="N4:N5" si="2">L4*2</f>
        <v>260</v>
      </c>
    </row>
    <row r="5" spans="1:21" ht="15" thickBot="1" x14ac:dyDescent="0.35">
      <c r="A5" s="31">
        <v>20</v>
      </c>
      <c r="B5" s="32">
        <v>100</v>
      </c>
      <c r="C5" s="19" t="s">
        <v>63</v>
      </c>
      <c r="D5" s="45">
        <f t="shared" si="0"/>
        <v>200</v>
      </c>
      <c r="F5" s="31">
        <v>20</v>
      </c>
      <c r="G5" s="32">
        <v>100</v>
      </c>
      <c r="H5" s="46" t="s">
        <v>63</v>
      </c>
      <c r="I5" s="45">
        <f t="shared" si="1"/>
        <v>200</v>
      </c>
      <c r="K5" s="31">
        <v>20</v>
      </c>
      <c r="L5" s="32">
        <v>80</v>
      </c>
      <c r="M5" s="46" t="s">
        <v>63</v>
      </c>
      <c r="N5" s="45">
        <f t="shared" si="2"/>
        <v>160</v>
      </c>
    </row>
    <row r="6" spans="1:21" ht="15" thickBot="1" x14ac:dyDescent="0.35">
      <c r="A6" s="45"/>
      <c r="B6" s="45"/>
      <c r="C6" s="45"/>
      <c r="D6" s="45"/>
      <c r="F6" s="45"/>
      <c r="G6" s="45"/>
      <c r="H6" s="45"/>
      <c r="I6" s="45"/>
      <c r="K6" s="45"/>
      <c r="L6" s="45"/>
      <c r="M6" s="45"/>
    </row>
    <row r="7" spans="1:21" x14ac:dyDescent="0.3">
      <c r="A7" s="45"/>
      <c r="B7" s="45"/>
      <c r="C7" s="45"/>
      <c r="D7" s="45"/>
      <c r="F7" s="45"/>
      <c r="G7" s="45"/>
      <c r="H7" s="45"/>
      <c r="I7" s="45"/>
      <c r="K7" s="68" t="s">
        <v>54</v>
      </c>
      <c r="L7" s="70"/>
      <c r="M7" s="44"/>
    </row>
    <row r="8" spans="1:21" x14ac:dyDescent="0.3">
      <c r="A8" s="45"/>
      <c r="B8" s="45"/>
      <c r="C8" s="45"/>
      <c r="D8" s="45"/>
      <c r="F8" s="45"/>
      <c r="G8" s="45"/>
      <c r="H8" s="45"/>
      <c r="I8" s="45"/>
      <c r="K8" s="71"/>
      <c r="L8" s="73"/>
      <c r="M8" s="44"/>
    </row>
    <row r="9" spans="1:21" ht="15" thickBot="1" x14ac:dyDescent="0.35">
      <c r="A9" s="45"/>
      <c r="B9" s="45"/>
      <c r="C9" s="45"/>
      <c r="D9" s="45"/>
      <c r="F9" s="45"/>
      <c r="G9" s="45"/>
      <c r="H9" s="45"/>
      <c r="I9" s="45"/>
      <c r="K9" s="74"/>
      <c r="L9" s="76"/>
      <c r="M9" s="44"/>
    </row>
    <row r="10" spans="1:21" x14ac:dyDescent="0.3">
      <c r="A10" s="45"/>
      <c r="B10" s="45"/>
      <c r="C10" s="45"/>
      <c r="D10" s="45"/>
      <c r="F10" s="45"/>
      <c r="G10" s="45"/>
      <c r="H10" s="45"/>
      <c r="I10" s="45"/>
      <c r="K10" s="45"/>
      <c r="L10" s="45"/>
      <c r="M10" s="45"/>
      <c r="O10" s="43"/>
      <c r="P10" s="43"/>
      <c r="Q10" s="43"/>
      <c r="R10" s="43"/>
      <c r="S10" s="43"/>
      <c r="T10" s="44"/>
      <c r="U10" s="44"/>
    </row>
    <row r="11" spans="1:21" x14ac:dyDescent="0.3">
      <c r="A11" s="45"/>
      <c r="B11" s="45"/>
      <c r="C11" s="45"/>
      <c r="D11" s="45"/>
      <c r="F11" s="45"/>
      <c r="G11" s="45"/>
      <c r="H11" s="45"/>
      <c r="I11" s="45"/>
      <c r="L11" s="45"/>
      <c r="M11" s="45"/>
      <c r="O11" s="43"/>
      <c r="P11" s="43"/>
      <c r="Q11" s="43"/>
      <c r="R11" s="43"/>
      <c r="S11" s="43"/>
      <c r="T11" s="44"/>
      <c r="U11" s="44"/>
    </row>
    <row r="12" spans="1:21" x14ac:dyDescent="0.3">
      <c r="A12" s="45"/>
      <c r="B12" s="45"/>
      <c r="C12" s="45"/>
      <c r="D12" s="45"/>
      <c r="F12" s="45"/>
      <c r="G12" s="45"/>
      <c r="H12" s="45"/>
      <c r="I12" s="45"/>
      <c r="L12" s="45"/>
      <c r="M12" s="45"/>
      <c r="O12" s="43"/>
      <c r="P12" s="43"/>
      <c r="Q12" s="43"/>
      <c r="R12" s="43"/>
      <c r="S12" s="43"/>
      <c r="T12" s="44"/>
      <c r="U12" s="44"/>
    </row>
    <row r="13" spans="1:21" ht="15" thickBot="1" x14ac:dyDescent="0.35"/>
    <row r="14" spans="1:21" x14ac:dyDescent="0.3">
      <c r="A14" s="85" t="s">
        <v>61</v>
      </c>
      <c r="B14" s="86"/>
      <c r="C14" s="19"/>
    </row>
    <row r="15" spans="1:21" x14ac:dyDescent="0.3">
      <c r="A15" s="27" t="s">
        <v>28</v>
      </c>
      <c r="B15" s="28" t="s">
        <v>29</v>
      </c>
      <c r="C15" s="17"/>
      <c r="D15" s="17"/>
    </row>
    <row r="16" spans="1:21" x14ac:dyDescent="0.3">
      <c r="A16" s="29">
        <v>0</v>
      </c>
      <c r="B16" s="30">
        <v>70</v>
      </c>
      <c r="C16" s="19" t="s">
        <v>63</v>
      </c>
      <c r="D16" s="45">
        <f>B16*2</f>
        <v>140</v>
      </c>
    </row>
    <row r="17" spans="1:4" ht="15" thickBot="1" x14ac:dyDescent="0.35">
      <c r="A17" s="31">
        <v>20</v>
      </c>
      <c r="B17" s="32">
        <v>80</v>
      </c>
      <c r="C17" s="19" t="s">
        <v>63</v>
      </c>
      <c r="D17" s="45">
        <f>B17*2</f>
        <v>160</v>
      </c>
    </row>
    <row r="18" spans="1:4" ht="15" thickBot="1" x14ac:dyDescent="0.35">
      <c r="D18" s="45"/>
    </row>
    <row r="19" spans="1:4" x14ac:dyDescent="0.3">
      <c r="A19" s="68" t="s">
        <v>55</v>
      </c>
      <c r="B19" s="70"/>
      <c r="C19" s="44"/>
      <c r="D19" s="44"/>
    </row>
    <row r="20" spans="1:4" x14ac:dyDescent="0.3">
      <c r="A20" s="71"/>
      <c r="B20" s="73"/>
      <c r="C20" s="44"/>
      <c r="D20" s="44"/>
    </row>
    <row r="21" spans="1:4" ht="15" thickBot="1" x14ac:dyDescent="0.35">
      <c r="A21" s="74"/>
      <c r="B21" s="76"/>
      <c r="C21" s="44"/>
      <c r="D21" s="44"/>
    </row>
    <row r="22" spans="1:4" x14ac:dyDescent="0.3">
      <c r="A22" t="s">
        <v>56</v>
      </c>
    </row>
    <row r="23" spans="1:4" ht="15" thickBot="1" x14ac:dyDescent="0.35"/>
    <row r="24" spans="1:4" ht="14.1" customHeight="1" x14ac:dyDescent="0.3">
      <c r="A24" s="85" t="s">
        <v>58</v>
      </c>
      <c r="B24" s="86"/>
      <c r="C24" s="19"/>
      <c r="D24" s="46" t="s">
        <v>63</v>
      </c>
    </row>
    <row r="25" spans="1:4" x14ac:dyDescent="0.3">
      <c r="A25" s="27" t="s">
        <v>28</v>
      </c>
      <c r="B25" s="28" t="s">
        <v>29</v>
      </c>
      <c r="C25" s="17"/>
      <c r="D25" s="47"/>
    </row>
    <row r="26" spans="1:4" x14ac:dyDescent="0.3">
      <c r="A26" s="29">
        <v>0</v>
      </c>
      <c r="B26" s="30">
        <v>100</v>
      </c>
      <c r="C26" s="19" t="s">
        <v>63</v>
      </c>
      <c r="D26" s="45">
        <f>B26*2</f>
        <v>200</v>
      </c>
    </row>
    <row r="27" spans="1:4" x14ac:dyDescent="0.3">
      <c r="A27" s="29">
        <v>10</v>
      </c>
      <c r="B27" s="30">
        <v>264</v>
      </c>
      <c r="C27" s="19" t="s">
        <v>63</v>
      </c>
      <c r="D27" s="45">
        <f>B27*2</f>
        <v>528</v>
      </c>
    </row>
    <row r="28" spans="1:4" ht="15" thickBot="1" x14ac:dyDescent="0.35">
      <c r="A28" s="31"/>
      <c r="B28" s="32"/>
      <c r="C28" s="45"/>
      <c r="D28" s="48"/>
    </row>
  </sheetData>
  <mergeCells count="7">
    <mergeCell ref="K1:L1"/>
    <mergeCell ref="K7:L9"/>
    <mergeCell ref="A14:B14"/>
    <mergeCell ref="A19:B21"/>
    <mergeCell ref="A24:B24"/>
    <mergeCell ref="A1:B1"/>
    <mergeCell ref="F1:G1"/>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abSelected="1" workbookViewId="0">
      <selection activeCell="I28" sqref="I28"/>
    </sheetView>
  </sheetViews>
  <sheetFormatPr defaultColWidth="12.44140625" defaultRowHeight="15.6" x14ac:dyDescent="0.3"/>
  <cols>
    <col min="1" max="1" width="11" style="33" bestFit="1" customWidth="1"/>
    <col min="2" max="2" width="15.33203125" style="33" bestFit="1" customWidth="1"/>
    <col min="3" max="3" width="18.6640625" style="33" bestFit="1" customWidth="1"/>
    <col min="4" max="4" width="12.44140625" style="33"/>
    <col min="5" max="5" width="11" style="33" bestFit="1" customWidth="1"/>
    <col min="6" max="6" width="15.33203125" style="33" bestFit="1" customWidth="1"/>
    <col min="7" max="16384" width="12.44140625" style="33"/>
  </cols>
  <sheetData>
    <row r="1" spans="1:6" x14ac:dyDescent="0.3">
      <c r="A1" s="104" t="s">
        <v>31</v>
      </c>
      <c r="B1" s="104"/>
      <c r="C1" s="104"/>
      <c r="E1" s="104" t="s">
        <v>2</v>
      </c>
      <c r="F1" s="104"/>
    </row>
    <row r="2" spans="1:6" x14ac:dyDescent="0.3">
      <c r="A2" s="34" t="s">
        <v>32</v>
      </c>
      <c r="B2" s="34" t="s">
        <v>33</v>
      </c>
      <c r="C2" s="34" t="s">
        <v>34</v>
      </c>
      <c r="E2" s="34" t="s">
        <v>32</v>
      </c>
      <c r="F2" s="34" t="s">
        <v>33</v>
      </c>
    </row>
    <row r="3" spans="1:6" x14ac:dyDescent="0.3">
      <c r="A3" s="34">
        <v>0</v>
      </c>
      <c r="B3" s="34">
        <v>0</v>
      </c>
      <c r="C3" s="34">
        <v>0</v>
      </c>
      <c r="E3" s="34">
        <v>0</v>
      </c>
      <c r="F3" s="34">
        <v>0</v>
      </c>
    </row>
    <row r="4" spans="1:6" x14ac:dyDescent="0.3">
      <c r="A4" s="34">
        <v>1</v>
      </c>
      <c r="B4" s="34">
        <v>35</v>
      </c>
      <c r="C4" s="34">
        <v>35</v>
      </c>
      <c r="E4" s="34">
        <v>1</v>
      </c>
      <c r="F4" s="34">
        <v>4</v>
      </c>
    </row>
    <row r="5" spans="1:6" x14ac:dyDescent="0.3">
      <c r="A5" s="34">
        <v>2</v>
      </c>
      <c r="B5" s="34">
        <v>50</v>
      </c>
      <c r="C5" s="34">
        <v>50</v>
      </c>
      <c r="E5" s="34">
        <v>2</v>
      </c>
      <c r="F5" s="34">
        <v>8</v>
      </c>
    </row>
    <row r="6" spans="1:6" x14ac:dyDescent="0.3">
      <c r="A6" s="34">
        <v>3</v>
      </c>
      <c r="B6" s="34">
        <v>66</v>
      </c>
      <c r="C6" s="34">
        <v>66</v>
      </c>
      <c r="E6" s="34">
        <v>3</v>
      </c>
      <c r="F6" s="34">
        <v>12</v>
      </c>
    </row>
    <row r="7" spans="1:6" x14ac:dyDescent="0.3">
      <c r="A7" s="34">
        <v>4</v>
      </c>
      <c r="B7" s="34">
        <v>80</v>
      </c>
      <c r="C7" s="34">
        <v>80</v>
      </c>
      <c r="E7" s="34">
        <v>4</v>
      </c>
      <c r="F7" s="34">
        <v>14</v>
      </c>
    </row>
    <row r="8" spans="1:6" x14ac:dyDescent="0.3">
      <c r="A8" s="34">
        <v>5</v>
      </c>
      <c r="B8" s="34">
        <v>95</v>
      </c>
      <c r="C8" s="34">
        <v>95</v>
      </c>
      <c r="E8" s="34">
        <v>5</v>
      </c>
      <c r="F8" s="34">
        <v>16</v>
      </c>
    </row>
    <row r="9" spans="1:6" x14ac:dyDescent="0.3">
      <c r="A9" s="34">
        <v>6</v>
      </c>
      <c r="B9" s="34">
        <v>15</v>
      </c>
      <c r="C9" s="34">
        <f>$C$8+B9</f>
        <v>110</v>
      </c>
      <c r="E9" s="34">
        <v>6</v>
      </c>
      <c r="F9" s="34">
        <v>18</v>
      </c>
    </row>
    <row r="10" spans="1:6" x14ac:dyDescent="0.3">
      <c r="A10" s="34">
        <v>7</v>
      </c>
      <c r="B10" s="34">
        <v>30</v>
      </c>
      <c r="C10" s="34">
        <f t="shared" ref="C10:C15" si="0">$C$8+B10</f>
        <v>125</v>
      </c>
      <c r="E10" s="34">
        <v>7</v>
      </c>
      <c r="F10" s="34">
        <v>20</v>
      </c>
    </row>
    <row r="11" spans="1:6" x14ac:dyDescent="0.3">
      <c r="A11" s="34">
        <v>8</v>
      </c>
      <c r="B11" s="34">
        <v>44</v>
      </c>
      <c r="C11" s="34">
        <f t="shared" si="0"/>
        <v>139</v>
      </c>
      <c r="E11" s="34">
        <v>8</v>
      </c>
      <c r="F11" s="34">
        <v>22</v>
      </c>
    </row>
    <row r="12" spans="1:6" x14ac:dyDescent="0.3">
      <c r="A12" s="34">
        <v>9</v>
      </c>
      <c r="B12" s="34">
        <v>55</v>
      </c>
      <c r="C12" s="34">
        <f t="shared" si="0"/>
        <v>150</v>
      </c>
      <c r="E12" s="34">
        <v>9</v>
      </c>
      <c r="F12" s="34">
        <v>24</v>
      </c>
    </row>
    <row r="13" spans="1:6" x14ac:dyDescent="0.3">
      <c r="A13" s="34">
        <v>10</v>
      </c>
      <c r="B13" s="34">
        <v>62</v>
      </c>
      <c r="C13" s="34">
        <f t="shared" si="0"/>
        <v>157</v>
      </c>
      <c r="E13" s="34">
        <v>10</v>
      </c>
      <c r="F13" s="34">
        <v>26</v>
      </c>
    </row>
    <row r="14" spans="1:6" x14ac:dyDescent="0.3">
      <c r="A14" s="34">
        <v>11</v>
      </c>
      <c r="B14" s="34">
        <v>73</v>
      </c>
      <c r="C14" s="34">
        <f t="shared" si="0"/>
        <v>168</v>
      </c>
      <c r="E14" s="34">
        <v>11</v>
      </c>
      <c r="F14" s="34">
        <v>28</v>
      </c>
    </row>
    <row r="15" spans="1:6" x14ac:dyDescent="0.3">
      <c r="A15" s="34">
        <v>12</v>
      </c>
      <c r="B15" s="34">
        <v>84</v>
      </c>
      <c r="C15" s="34">
        <f t="shared" si="0"/>
        <v>179</v>
      </c>
      <c r="E15" s="34">
        <v>12</v>
      </c>
      <c r="F15" s="34">
        <v>30</v>
      </c>
    </row>
    <row r="16" spans="1:6" x14ac:dyDescent="0.3">
      <c r="A16" s="34">
        <v>13</v>
      </c>
      <c r="B16" s="34">
        <v>12</v>
      </c>
      <c r="C16" s="34">
        <f>$C$15+B16</f>
        <v>191</v>
      </c>
      <c r="E16" s="34">
        <v>13</v>
      </c>
      <c r="F16" s="34">
        <v>32</v>
      </c>
    </row>
    <row r="17" spans="1:6" x14ac:dyDescent="0.3">
      <c r="A17" s="34">
        <v>14</v>
      </c>
      <c r="B17" s="34">
        <v>23</v>
      </c>
      <c r="C17" s="34">
        <f>$C$15+B17</f>
        <v>202</v>
      </c>
      <c r="E17" s="34">
        <v>14</v>
      </c>
      <c r="F17" s="34">
        <v>34</v>
      </c>
    </row>
    <row r="18" spans="1:6" x14ac:dyDescent="0.3">
      <c r="A18" s="34">
        <v>15</v>
      </c>
      <c r="B18" s="34">
        <v>34</v>
      </c>
      <c r="C18" s="34">
        <f t="shared" ref="C18:C24" si="1">$C$15+B18</f>
        <v>213</v>
      </c>
      <c r="E18" s="34">
        <v>15</v>
      </c>
      <c r="F18" s="34">
        <v>36</v>
      </c>
    </row>
    <row r="19" spans="1:6" x14ac:dyDescent="0.3">
      <c r="A19" s="34">
        <v>16</v>
      </c>
      <c r="B19" s="34">
        <v>44</v>
      </c>
      <c r="C19" s="34">
        <f t="shared" si="1"/>
        <v>223</v>
      </c>
      <c r="E19" s="34">
        <v>16</v>
      </c>
      <c r="F19" s="34">
        <v>38</v>
      </c>
    </row>
    <row r="20" spans="1:6" x14ac:dyDescent="0.3">
      <c r="A20" s="34">
        <v>17</v>
      </c>
      <c r="B20" s="34">
        <v>54</v>
      </c>
      <c r="C20" s="34">
        <f t="shared" si="1"/>
        <v>233</v>
      </c>
      <c r="E20" s="34">
        <v>17</v>
      </c>
      <c r="F20" s="34">
        <v>39</v>
      </c>
    </row>
    <row r="21" spans="1:6" x14ac:dyDescent="0.3">
      <c r="A21" s="34">
        <v>18</v>
      </c>
      <c r="B21" s="34">
        <v>64</v>
      </c>
      <c r="C21" s="34">
        <f t="shared" si="1"/>
        <v>243</v>
      </c>
      <c r="E21" s="34">
        <v>18</v>
      </c>
      <c r="F21" s="34">
        <v>40</v>
      </c>
    </row>
    <row r="22" spans="1:6" x14ac:dyDescent="0.3">
      <c r="A22" s="34">
        <v>19</v>
      </c>
      <c r="B22" s="34">
        <v>74</v>
      </c>
      <c r="C22" s="34">
        <f t="shared" si="1"/>
        <v>253</v>
      </c>
      <c r="E22" s="34">
        <v>19</v>
      </c>
      <c r="F22" s="34">
        <v>41</v>
      </c>
    </row>
    <row r="23" spans="1:6" x14ac:dyDescent="0.3">
      <c r="A23" s="34">
        <v>20</v>
      </c>
      <c r="B23" s="34">
        <v>85</v>
      </c>
      <c r="C23" s="34">
        <f t="shared" si="1"/>
        <v>264</v>
      </c>
      <c r="E23" s="34">
        <v>20</v>
      </c>
      <c r="F23" s="34">
        <v>41</v>
      </c>
    </row>
    <row r="24" spans="1:6" x14ac:dyDescent="0.3">
      <c r="A24" s="34">
        <v>21</v>
      </c>
      <c r="B24" s="34">
        <v>96</v>
      </c>
      <c r="C24" s="34">
        <f t="shared" si="1"/>
        <v>275</v>
      </c>
      <c r="E24" s="34">
        <v>21</v>
      </c>
      <c r="F24" s="34">
        <v>42</v>
      </c>
    </row>
    <row r="25" spans="1:6" x14ac:dyDescent="0.3">
      <c r="A25" s="34">
        <v>22</v>
      </c>
      <c r="B25" s="34">
        <v>15</v>
      </c>
      <c r="C25" s="34">
        <f>$C$24+B25</f>
        <v>290</v>
      </c>
      <c r="E25" s="34">
        <v>22</v>
      </c>
      <c r="F25" s="34">
        <v>43</v>
      </c>
    </row>
    <row r="26" spans="1:6" x14ac:dyDescent="0.3">
      <c r="A26" s="34">
        <v>23</v>
      </c>
      <c r="B26" s="34">
        <v>23</v>
      </c>
      <c r="C26" s="34">
        <f t="shared" ref="C26:C34" si="2">$C$24+B26</f>
        <v>298</v>
      </c>
      <c r="E26" s="34">
        <v>23</v>
      </c>
      <c r="F26" s="34">
        <v>44</v>
      </c>
    </row>
    <row r="27" spans="1:6" x14ac:dyDescent="0.3">
      <c r="A27" s="34">
        <v>24</v>
      </c>
      <c r="B27" s="34">
        <v>31</v>
      </c>
      <c r="C27" s="34">
        <f t="shared" si="2"/>
        <v>306</v>
      </c>
      <c r="E27" s="34">
        <v>24</v>
      </c>
      <c r="F27" s="34">
        <v>45</v>
      </c>
    </row>
    <row r="28" spans="1:6" x14ac:dyDescent="0.3">
      <c r="A28" s="34">
        <v>25</v>
      </c>
      <c r="B28" s="34">
        <v>40</v>
      </c>
      <c r="C28" s="34">
        <f t="shared" si="2"/>
        <v>315</v>
      </c>
      <c r="E28" s="34">
        <v>25</v>
      </c>
      <c r="F28" s="34">
        <v>46</v>
      </c>
    </row>
    <row r="29" spans="1:6" x14ac:dyDescent="0.3">
      <c r="A29" s="34">
        <v>26</v>
      </c>
      <c r="B29" s="34">
        <v>49</v>
      </c>
      <c r="C29" s="34">
        <f t="shared" si="2"/>
        <v>324</v>
      </c>
      <c r="E29" s="34">
        <v>26</v>
      </c>
      <c r="F29" s="34">
        <v>47</v>
      </c>
    </row>
    <row r="30" spans="1:6" x14ac:dyDescent="0.3">
      <c r="A30" s="34">
        <v>27</v>
      </c>
      <c r="B30" s="34">
        <v>58</v>
      </c>
      <c r="C30" s="34">
        <f t="shared" si="2"/>
        <v>333</v>
      </c>
      <c r="E30" s="34">
        <v>27</v>
      </c>
      <c r="F30" s="34">
        <v>48</v>
      </c>
    </row>
    <row r="31" spans="1:6" x14ac:dyDescent="0.3">
      <c r="A31" s="34">
        <v>28</v>
      </c>
      <c r="B31" s="34">
        <v>66</v>
      </c>
      <c r="C31" s="34">
        <f t="shared" si="2"/>
        <v>341</v>
      </c>
      <c r="E31" s="34">
        <v>28</v>
      </c>
      <c r="F31" s="34">
        <v>49</v>
      </c>
    </row>
    <row r="32" spans="1:6" x14ac:dyDescent="0.3">
      <c r="A32" s="34">
        <v>29</v>
      </c>
      <c r="B32" s="34">
        <v>75</v>
      </c>
      <c r="C32" s="34">
        <f t="shared" si="2"/>
        <v>350</v>
      </c>
      <c r="E32" s="34">
        <v>29</v>
      </c>
      <c r="F32" s="34">
        <v>50</v>
      </c>
    </row>
    <row r="33" spans="1:6" x14ac:dyDescent="0.3">
      <c r="A33" s="34">
        <v>30</v>
      </c>
      <c r="B33" s="34">
        <v>84</v>
      </c>
      <c r="C33" s="34">
        <f t="shared" si="2"/>
        <v>359</v>
      </c>
      <c r="E33" s="34">
        <v>30</v>
      </c>
      <c r="F33" s="34">
        <v>52</v>
      </c>
    </row>
    <row r="34" spans="1:6" x14ac:dyDescent="0.3">
      <c r="A34" s="34">
        <v>31</v>
      </c>
      <c r="B34" s="34">
        <v>93</v>
      </c>
      <c r="C34" s="34">
        <f t="shared" si="2"/>
        <v>368</v>
      </c>
      <c r="E34" s="34">
        <v>31</v>
      </c>
      <c r="F34" s="34">
        <v>53</v>
      </c>
    </row>
    <row r="35" spans="1:6" x14ac:dyDescent="0.3">
      <c r="A35" s="34">
        <v>32</v>
      </c>
      <c r="B35" s="34">
        <v>5</v>
      </c>
      <c r="C35" s="34">
        <f>$C$34+B35</f>
        <v>373</v>
      </c>
      <c r="E35" s="34">
        <v>32</v>
      </c>
      <c r="F35" s="34">
        <v>54</v>
      </c>
    </row>
    <row r="36" spans="1:6" x14ac:dyDescent="0.3">
      <c r="A36" s="34">
        <v>33</v>
      </c>
      <c r="B36" s="34">
        <v>12</v>
      </c>
      <c r="C36" s="34">
        <f>$C$34+B36</f>
        <v>380</v>
      </c>
      <c r="E36" s="34">
        <v>33</v>
      </c>
      <c r="F36" s="34">
        <v>55</v>
      </c>
    </row>
    <row r="37" spans="1:6" x14ac:dyDescent="0.3">
      <c r="A37" s="34">
        <v>34</v>
      </c>
      <c r="B37" s="34">
        <v>20</v>
      </c>
      <c r="C37" s="34">
        <f t="shared" ref="C37:C45" si="3">$C$34+B37</f>
        <v>388</v>
      </c>
      <c r="E37" s="34">
        <v>34</v>
      </c>
      <c r="F37" s="34">
        <v>56</v>
      </c>
    </row>
    <row r="38" spans="1:6" x14ac:dyDescent="0.3">
      <c r="A38" s="34">
        <v>35</v>
      </c>
      <c r="B38" s="34">
        <v>28</v>
      </c>
      <c r="C38" s="34">
        <f t="shared" si="3"/>
        <v>396</v>
      </c>
      <c r="E38" s="34">
        <v>35</v>
      </c>
      <c r="F38" s="34">
        <v>57</v>
      </c>
    </row>
    <row r="39" spans="1:6" x14ac:dyDescent="0.3">
      <c r="A39" s="34">
        <v>36</v>
      </c>
      <c r="B39" s="34">
        <v>35</v>
      </c>
      <c r="C39" s="34">
        <f t="shared" si="3"/>
        <v>403</v>
      </c>
      <c r="E39" s="34">
        <v>36</v>
      </c>
      <c r="F39" s="34">
        <v>58</v>
      </c>
    </row>
    <row r="40" spans="1:6" x14ac:dyDescent="0.3">
      <c r="A40" s="34">
        <v>37</v>
      </c>
      <c r="B40" s="34">
        <v>42</v>
      </c>
      <c r="C40" s="34">
        <f t="shared" si="3"/>
        <v>410</v>
      </c>
      <c r="E40" s="34">
        <v>37</v>
      </c>
      <c r="F40" s="34">
        <v>59</v>
      </c>
    </row>
    <row r="41" spans="1:6" x14ac:dyDescent="0.3">
      <c r="A41" s="34">
        <v>38</v>
      </c>
      <c r="B41" s="34">
        <v>51</v>
      </c>
      <c r="C41" s="34">
        <f t="shared" si="3"/>
        <v>419</v>
      </c>
      <c r="E41" s="34">
        <v>38</v>
      </c>
      <c r="F41" s="34">
        <v>60</v>
      </c>
    </row>
    <row r="42" spans="1:6" x14ac:dyDescent="0.3">
      <c r="A42" s="34">
        <v>39</v>
      </c>
      <c r="B42" s="34">
        <v>60</v>
      </c>
      <c r="C42" s="34">
        <f t="shared" si="3"/>
        <v>428</v>
      </c>
      <c r="E42" s="34">
        <v>39</v>
      </c>
      <c r="F42" s="34">
        <v>61</v>
      </c>
    </row>
    <row r="43" spans="1:6" x14ac:dyDescent="0.3">
      <c r="A43" s="34">
        <v>40</v>
      </c>
      <c r="B43" s="34">
        <v>66</v>
      </c>
      <c r="C43" s="34">
        <f t="shared" si="3"/>
        <v>434</v>
      </c>
      <c r="E43" s="34">
        <v>40</v>
      </c>
      <c r="F43" s="34">
        <v>62</v>
      </c>
    </row>
    <row r="44" spans="1:6" x14ac:dyDescent="0.3">
      <c r="A44" s="34">
        <v>41</v>
      </c>
      <c r="B44" s="34">
        <v>75</v>
      </c>
      <c r="C44" s="34">
        <f t="shared" si="3"/>
        <v>443</v>
      </c>
      <c r="E44" s="34">
        <v>41</v>
      </c>
      <c r="F44" s="34">
        <v>63</v>
      </c>
    </row>
    <row r="45" spans="1:6" x14ac:dyDescent="0.3">
      <c r="A45" s="34">
        <v>42</v>
      </c>
      <c r="B45" s="34">
        <v>83</v>
      </c>
      <c r="C45" s="34">
        <f t="shared" si="3"/>
        <v>451</v>
      </c>
      <c r="E45" s="34">
        <v>42</v>
      </c>
      <c r="F45" s="34">
        <v>64</v>
      </c>
    </row>
    <row r="46" spans="1:6" x14ac:dyDescent="0.3">
      <c r="A46" s="34">
        <v>43</v>
      </c>
      <c r="B46" s="34">
        <v>90</v>
      </c>
      <c r="C46" s="34">
        <f>$C$34+B46</f>
        <v>458</v>
      </c>
      <c r="E46" s="34">
        <v>43</v>
      </c>
      <c r="F46" s="34">
        <v>65</v>
      </c>
    </row>
    <row r="47" spans="1:6" x14ac:dyDescent="0.3">
      <c r="A47" s="34">
        <v>44</v>
      </c>
      <c r="B47" s="34">
        <v>8</v>
      </c>
      <c r="C47" s="34">
        <f>$C$46+B47</f>
        <v>466</v>
      </c>
      <c r="E47" s="34">
        <v>44</v>
      </c>
      <c r="F47" s="34">
        <v>65</v>
      </c>
    </row>
    <row r="48" spans="1:6" x14ac:dyDescent="0.3">
      <c r="A48" s="34">
        <v>45</v>
      </c>
      <c r="B48" s="34">
        <v>15</v>
      </c>
      <c r="C48" s="34">
        <f t="shared" ref="C48:C57" si="4">$C$46+B48</f>
        <v>473</v>
      </c>
      <c r="E48" s="34">
        <v>45</v>
      </c>
      <c r="F48" s="34">
        <v>66</v>
      </c>
    </row>
    <row r="49" spans="1:6" x14ac:dyDescent="0.3">
      <c r="A49" s="34">
        <v>46</v>
      </c>
      <c r="B49" s="34">
        <v>22</v>
      </c>
      <c r="C49" s="34">
        <f t="shared" si="4"/>
        <v>480</v>
      </c>
      <c r="E49" s="34">
        <v>46</v>
      </c>
      <c r="F49" s="34">
        <v>66</v>
      </c>
    </row>
    <row r="50" spans="1:6" x14ac:dyDescent="0.3">
      <c r="A50" s="34">
        <v>47</v>
      </c>
      <c r="B50" s="34">
        <v>28</v>
      </c>
      <c r="C50" s="34">
        <f t="shared" si="4"/>
        <v>486</v>
      </c>
      <c r="E50" s="34">
        <v>47</v>
      </c>
      <c r="F50" s="34">
        <v>67</v>
      </c>
    </row>
    <row r="51" spans="1:6" x14ac:dyDescent="0.3">
      <c r="A51" s="34">
        <v>48</v>
      </c>
      <c r="B51" s="34">
        <v>37</v>
      </c>
      <c r="C51" s="34">
        <f t="shared" si="4"/>
        <v>495</v>
      </c>
      <c r="E51" s="34">
        <v>48</v>
      </c>
      <c r="F51" s="34">
        <v>68</v>
      </c>
    </row>
    <row r="52" spans="1:6" x14ac:dyDescent="0.3">
      <c r="A52" s="34">
        <v>49</v>
      </c>
      <c r="B52" s="34">
        <v>46</v>
      </c>
      <c r="C52" s="34">
        <f t="shared" si="4"/>
        <v>504</v>
      </c>
      <c r="E52" s="34">
        <v>49</v>
      </c>
      <c r="F52" s="34">
        <v>68</v>
      </c>
    </row>
    <row r="53" spans="1:6" x14ac:dyDescent="0.3">
      <c r="A53" s="34">
        <v>50</v>
      </c>
      <c r="B53" s="34">
        <v>50</v>
      </c>
      <c r="C53" s="34">
        <f t="shared" si="4"/>
        <v>508</v>
      </c>
      <c r="E53" s="34">
        <v>50</v>
      </c>
      <c r="F53" s="34">
        <v>69</v>
      </c>
    </row>
    <row r="54" spans="1:6" x14ac:dyDescent="0.3">
      <c r="A54" s="34">
        <v>51</v>
      </c>
      <c r="B54" s="34">
        <v>60</v>
      </c>
      <c r="C54" s="34">
        <f t="shared" si="4"/>
        <v>518</v>
      </c>
      <c r="E54" s="34">
        <v>51</v>
      </c>
      <c r="F54" s="34">
        <v>70</v>
      </c>
    </row>
    <row r="55" spans="1:6" x14ac:dyDescent="0.3">
      <c r="A55" s="34">
        <v>52</v>
      </c>
      <c r="B55" s="34">
        <v>65</v>
      </c>
      <c r="C55" s="34">
        <f t="shared" si="4"/>
        <v>523</v>
      </c>
      <c r="E55" s="34">
        <v>52</v>
      </c>
      <c r="F55" s="34">
        <v>70</v>
      </c>
    </row>
    <row r="56" spans="1:6" x14ac:dyDescent="0.3">
      <c r="A56" s="34">
        <v>53</v>
      </c>
      <c r="B56" s="34">
        <v>72</v>
      </c>
      <c r="C56" s="34">
        <f t="shared" si="4"/>
        <v>530</v>
      </c>
      <c r="E56" s="34">
        <v>53</v>
      </c>
      <c r="F56" s="34">
        <v>71</v>
      </c>
    </row>
    <row r="57" spans="1:6" x14ac:dyDescent="0.3">
      <c r="A57" s="34">
        <v>54</v>
      </c>
      <c r="B57" s="34">
        <v>85</v>
      </c>
      <c r="C57" s="34">
        <f t="shared" si="4"/>
        <v>543</v>
      </c>
      <c r="E57" s="34">
        <v>54</v>
      </c>
      <c r="F57" s="34">
        <v>72</v>
      </c>
    </row>
    <row r="58" spans="1:6" x14ac:dyDescent="0.3">
      <c r="A58" s="34">
        <v>55</v>
      </c>
      <c r="B58" s="34">
        <v>92</v>
      </c>
      <c r="C58" s="34">
        <f>$C$46+B58</f>
        <v>550</v>
      </c>
      <c r="E58" s="34">
        <v>55</v>
      </c>
      <c r="F58" s="34">
        <v>73</v>
      </c>
    </row>
    <row r="59" spans="1:6" x14ac:dyDescent="0.3">
      <c r="A59" s="34">
        <v>56</v>
      </c>
      <c r="B59" s="34">
        <v>5</v>
      </c>
      <c r="C59" s="34">
        <f>$C$58+B59</f>
        <v>555</v>
      </c>
      <c r="E59" s="34">
        <v>56</v>
      </c>
      <c r="F59" s="34">
        <v>73</v>
      </c>
    </row>
    <row r="60" spans="1:6" x14ac:dyDescent="0.3">
      <c r="A60" s="34">
        <v>57</v>
      </c>
      <c r="B60" s="34">
        <v>12</v>
      </c>
      <c r="C60" s="34">
        <f>$C$58+B60</f>
        <v>562</v>
      </c>
      <c r="E60" s="34">
        <v>57</v>
      </c>
      <c r="F60" s="34">
        <v>74</v>
      </c>
    </row>
    <row r="61" spans="1:6" x14ac:dyDescent="0.3">
      <c r="A61" s="34">
        <v>58</v>
      </c>
      <c r="B61" s="34">
        <v>17</v>
      </c>
      <c r="C61" s="34">
        <f t="shared" ref="C61:C71" si="5">$C$58+B61</f>
        <v>567</v>
      </c>
      <c r="E61" s="34">
        <v>58</v>
      </c>
      <c r="F61" s="34">
        <v>75</v>
      </c>
    </row>
    <row r="62" spans="1:6" x14ac:dyDescent="0.3">
      <c r="A62" s="34">
        <v>59</v>
      </c>
      <c r="B62" s="34">
        <v>25</v>
      </c>
      <c r="C62" s="34">
        <f t="shared" si="5"/>
        <v>575</v>
      </c>
      <c r="E62" s="34">
        <v>59</v>
      </c>
      <c r="F62" s="34">
        <v>76</v>
      </c>
    </row>
    <row r="63" spans="1:6" x14ac:dyDescent="0.3">
      <c r="A63" s="34">
        <v>60</v>
      </c>
      <c r="B63" s="34">
        <v>31</v>
      </c>
      <c r="C63" s="34">
        <f t="shared" si="5"/>
        <v>581</v>
      </c>
      <c r="E63" s="34">
        <v>60</v>
      </c>
      <c r="F63" s="34">
        <v>76</v>
      </c>
    </row>
    <row r="64" spans="1:6" x14ac:dyDescent="0.3">
      <c r="A64" s="34">
        <v>61</v>
      </c>
      <c r="B64" s="34">
        <v>38</v>
      </c>
      <c r="C64" s="34">
        <f t="shared" si="5"/>
        <v>588</v>
      </c>
      <c r="E64" s="34">
        <v>61</v>
      </c>
      <c r="F64" s="34">
        <v>77</v>
      </c>
    </row>
    <row r="65" spans="1:6" x14ac:dyDescent="0.3">
      <c r="A65" s="34">
        <v>62</v>
      </c>
      <c r="B65" s="34">
        <v>45</v>
      </c>
      <c r="C65" s="34">
        <f t="shared" si="5"/>
        <v>595</v>
      </c>
      <c r="E65" s="34">
        <v>62</v>
      </c>
      <c r="F65" s="34">
        <v>77</v>
      </c>
    </row>
    <row r="66" spans="1:6" x14ac:dyDescent="0.3">
      <c r="A66" s="34">
        <v>63</v>
      </c>
      <c r="B66" s="34">
        <v>50</v>
      </c>
      <c r="C66" s="34">
        <f t="shared" si="5"/>
        <v>600</v>
      </c>
      <c r="E66" s="34">
        <v>63</v>
      </c>
      <c r="F66" s="34">
        <v>78</v>
      </c>
    </row>
    <row r="67" spans="1:6" x14ac:dyDescent="0.3">
      <c r="A67" s="34">
        <v>64</v>
      </c>
      <c r="B67" s="34">
        <v>56</v>
      </c>
      <c r="C67" s="34">
        <f t="shared" si="5"/>
        <v>606</v>
      </c>
      <c r="E67" s="34">
        <v>64</v>
      </c>
      <c r="F67" s="34">
        <v>79</v>
      </c>
    </row>
    <row r="68" spans="1:6" x14ac:dyDescent="0.3">
      <c r="A68" s="34">
        <v>65</v>
      </c>
      <c r="B68" s="34">
        <v>64</v>
      </c>
      <c r="C68" s="34">
        <f t="shared" si="5"/>
        <v>614</v>
      </c>
      <c r="E68" s="34">
        <v>65</v>
      </c>
      <c r="F68" s="34">
        <v>80</v>
      </c>
    </row>
    <row r="69" spans="1:6" x14ac:dyDescent="0.3">
      <c r="A69" s="34">
        <v>66</v>
      </c>
      <c r="B69" s="34">
        <v>70</v>
      </c>
      <c r="C69" s="34">
        <f t="shared" si="5"/>
        <v>620</v>
      </c>
      <c r="E69" s="34">
        <v>66</v>
      </c>
      <c r="F69" s="34">
        <v>81</v>
      </c>
    </row>
    <row r="70" spans="1:6" x14ac:dyDescent="0.3">
      <c r="A70" s="34">
        <v>67</v>
      </c>
      <c r="B70" s="34">
        <v>76</v>
      </c>
      <c r="C70" s="34">
        <f t="shared" si="5"/>
        <v>626</v>
      </c>
      <c r="E70" s="34">
        <v>67</v>
      </c>
      <c r="F70" s="34">
        <v>82</v>
      </c>
    </row>
    <row r="71" spans="1:6" x14ac:dyDescent="0.3">
      <c r="A71" s="34">
        <v>68</v>
      </c>
      <c r="B71" s="34">
        <v>85</v>
      </c>
      <c r="C71" s="34">
        <f t="shared" si="5"/>
        <v>635</v>
      </c>
      <c r="E71" s="34">
        <v>68</v>
      </c>
      <c r="F71" s="34">
        <v>82</v>
      </c>
    </row>
    <row r="72" spans="1:6" x14ac:dyDescent="0.3">
      <c r="A72" s="34">
        <v>69</v>
      </c>
      <c r="B72" s="34">
        <v>2</v>
      </c>
      <c r="C72" s="34">
        <f>C71+4</f>
        <v>639</v>
      </c>
      <c r="E72" s="34">
        <v>69</v>
      </c>
      <c r="F72" s="34">
        <v>83</v>
      </c>
    </row>
    <row r="73" spans="1:6" x14ac:dyDescent="0.3">
      <c r="A73" s="34">
        <v>70</v>
      </c>
      <c r="B73" s="34">
        <v>8</v>
      </c>
      <c r="C73" s="34">
        <f>$C$71+B73</f>
        <v>643</v>
      </c>
      <c r="E73" s="34">
        <v>70</v>
      </c>
      <c r="F73" s="34">
        <v>83</v>
      </c>
    </row>
    <row r="74" spans="1:6" x14ac:dyDescent="0.3">
      <c r="A74" s="34">
        <v>71</v>
      </c>
      <c r="B74" s="34">
        <v>15</v>
      </c>
      <c r="C74" s="34">
        <f t="shared" ref="C74:C89" si="6">$C$71+B74</f>
        <v>650</v>
      </c>
      <c r="E74" s="34">
        <v>71</v>
      </c>
      <c r="F74" s="34">
        <v>84</v>
      </c>
    </row>
    <row r="75" spans="1:6" x14ac:dyDescent="0.3">
      <c r="A75" s="34">
        <v>72</v>
      </c>
      <c r="B75" s="34">
        <v>20</v>
      </c>
      <c r="C75" s="34">
        <f t="shared" si="6"/>
        <v>655</v>
      </c>
      <c r="E75" s="34">
        <v>72</v>
      </c>
      <c r="F75" s="34">
        <v>85</v>
      </c>
    </row>
    <row r="76" spans="1:6" x14ac:dyDescent="0.3">
      <c r="A76" s="34">
        <v>73</v>
      </c>
      <c r="B76" s="34">
        <v>25</v>
      </c>
      <c r="C76" s="34">
        <f t="shared" si="6"/>
        <v>660</v>
      </c>
      <c r="E76" s="34">
        <v>73</v>
      </c>
      <c r="F76" s="34">
        <v>86</v>
      </c>
    </row>
    <row r="77" spans="1:6" x14ac:dyDescent="0.3">
      <c r="A77" s="34">
        <v>74</v>
      </c>
      <c r="B77" s="34">
        <v>29</v>
      </c>
      <c r="C77" s="34">
        <f t="shared" si="6"/>
        <v>664</v>
      </c>
      <c r="E77" s="34">
        <v>74</v>
      </c>
      <c r="F77" s="34">
        <v>87</v>
      </c>
    </row>
    <row r="78" spans="1:6" x14ac:dyDescent="0.3">
      <c r="A78" s="34">
        <v>75</v>
      </c>
      <c r="B78" s="34">
        <v>34</v>
      </c>
      <c r="C78" s="34">
        <f t="shared" si="6"/>
        <v>669</v>
      </c>
      <c r="E78" s="34">
        <v>75</v>
      </c>
      <c r="F78" s="34">
        <v>88</v>
      </c>
    </row>
    <row r="79" spans="1:6" x14ac:dyDescent="0.3">
      <c r="A79" s="34">
        <v>76</v>
      </c>
      <c r="B79" s="34">
        <v>38</v>
      </c>
      <c r="C79" s="34">
        <f t="shared" si="6"/>
        <v>673</v>
      </c>
      <c r="E79" s="34">
        <v>76</v>
      </c>
      <c r="F79" s="34">
        <v>89</v>
      </c>
    </row>
    <row r="80" spans="1:6" x14ac:dyDescent="0.3">
      <c r="A80" s="34">
        <v>77</v>
      </c>
      <c r="B80" s="34">
        <v>44</v>
      </c>
      <c r="C80" s="34">
        <f t="shared" si="6"/>
        <v>679</v>
      </c>
      <c r="E80" s="34">
        <v>77</v>
      </c>
      <c r="F80" s="34">
        <v>90</v>
      </c>
    </row>
    <row r="81" spans="1:6" x14ac:dyDescent="0.3">
      <c r="A81" s="34">
        <v>78</v>
      </c>
      <c r="B81" s="34">
        <v>48</v>
      </c>
      <c r="C81" s="34">
        <f t="shared" si="6"/>
        <v>683</v>
      </c>
      <c r="E81" s="34">
        <v>78</v>
      </c>
      <c r="F81" s="34">
        <v>91</v>
      </c>
    </row>
    <row r="82" spans="1:6" x14ac:dyDescent="0.3">
      <c r="A82" s="34">
        <v>79</v>
      </c>
      <c r="B82" s="34">
        <v>53</v>
      </c>
      <c r="C82" s="34">
        <f t="shared" si="6"/>
        <v>688</v>
      </c>
      <c r="E82" s="34">
        <v>79</v>
      </c>
      <c r="F82" s="34">
        <v>92</v>
      </c>
    </row>
    <row r="83" spans="1:6" x14ac:dyDescent="0.3">
      <c r="A83" s="34">
        <v>80</v>
      </c>
      <c r="B83" s="34">
        <v>58</v>
      </c>
      <c r="C83" s="34">
        <f t="shared" si="6"/>
        <v>693</v>
      </c>
      <c r="E83" s="34">
        <v>80</v>
      </c>
      <c r="F83" s="34">
        <v>93</v>
      </c>
    </row>
    <row r="84" spans="1:6" x14ac:dyDescent="0.3">
      <c r="A84" s="34">
        <v>81</v>
      </c>
      <c r="B84" s="34">
        <v>63</v>
      </c>
      <c r="C84" s="34">
        <f t="shared" si="6"/>
        <v>698</v>
      </c>
      <c r="E84" s="34">
        <v>81</v>
      </c>
      <c r="F84" s="34">
        <v>94</v>
      </c>
    </row>
    <row r="85" spans="1:6" x14ac:dyDescent="0.3">
      <c r="A85" s="34">
        <v>82</v>
      </c>
      <c r="B85" s="34">
        <v>68</v>
      </c>
      <c r="C85" s="34">
        <f t="shared" si="6"/>
        <v>703</v>
      </c>
      <c r="E85" s="34">
        <v>82</v>
      </c>
      <c r="F85" s="34">
        <v>95</v>
      </c>
    </row>
    <row r="86" spans="1:6" x14ac:dyDescent="0.3">
      <c r="A86" s="34">
        <v>83</v>
      </c>
      <c r="B86" s="34">
        <v>73</v>
      </c>
      <c r="C86" s="34">
        <f t="shared" si="6"/>
        <v>708</v>
      </c>
      <c r="E86" s="34">
        <v>83</v>
      </c>
      <c r="F86" s="34">
        <v>96</v>
      </c>
    </row>
    <row r="87" spans="1:6" x14ac:dyDescent="0.3">
      <c r="A87" s="34">
        <v>84</v>
      </c>
      <c r="B87" s="34">
        <v>77</v>
      </c>
      <c r="C87" s="34">
        <f t="shared" si="6"/>
        <v>712</v>
      </c>
      <c r="E87" s="34">
        <v>84</v>
      </c>
      <c r="F87" s="34">
        <v>97</v>
      </c>
    </row>
    <row r="88" spans="1:6" x14ac:dyDescent="0.3">
      <c r="A88" s="34">
        <v>85</v>
      </c>
      <c r="B88" s="34">
        <v>81</v>
      </c>
      <c r="C88" s="34">
        <f t="shared" si="6"/>
        <v>716</v>
      </c>
      <c r="E88" s="34">
        <v>85</v>
      </c>
      <c r="F88" s="34">
        <v>98</v>
      </c>
    </row>
    <row r="89" spans="1:6" x14ac:dyDescent="0.3">
      <c r="A89" s="34">
        <v>86</v>
      </c>
      <c r="B89" s="34">
        <v>85</v>
      </c>
      <c r="C89" s="34">
        <f t="shared" si="6"/>
        <v>720</v>
      </c>
      <c r="E89" s="34">
        <v>86</v>
      </c>
      <c r="F89" s="34">
        <v>99</v>
      </c>
    </row>
    <row r="90" spans="1:6" x14ac:dyDescent="0.3">
      <c r="A90" s="34">
        <v>87</v>
      </c>
      <c r="B90" s="34">
        <v>2</v>
      </c>
      <c r="C90" s="34">
        <f>C89+4</f>
        <v>724</v>
      </c>
      <c r="E90" s="34">
        <v>87</v>
      </c>
      <c r="F90" s="34">
        <f>$F$89+1</f>
        <v>100</v>
      </c>
    </row>
    <row r="91" spans="1:6" x14ac:dyDescent="0.3">
      <c r="A91" s="34">
        <v>88</v>
      </c>
      <c r="B91" s="34">
        <v>6</v>
      </c>
      <c r="C91" s="34">
        <f>$C$89+B91</f>
        <v>726</v>
      </c>
      <c r="E91" s="34">
        <v>88</v>
      </c>
      <c r="F91" s="34">
        <f>$F$89+2</f>
        <v>101</v>
      </c>
    </row>
    <row r="92" spans="1:6" x14ac:dyDescent="0.3">
      <c r="A92" s="34">
        <v>89</v>
      </c>
      <c r="B92" s="34">
        <v>11</v>
      </c>
      <c r="C92" s="34">
        <f t="shared" ref="C92:C109" si="7">$C$89+B92</f>
        <v>731</v>
      </c>
      <c r="E92" s="34">
        <v>89</v>
      </c>
      <c r="F92" s="34">
        <v>101</v>
      </c>
    </row>
    <row r="93" spans="1:6" x14ac:dyDescent="0.3">
      <c r="A93" s="34">
        <v>90</v>
      </c>
      <c r="B93" s="34">
        <v>15</v>
      </c>
      <c r="C93" s="34">
        <f t="shared" si="7"/>
        <v>735</v>
      </c>
      <c r="E93" s="34">
        <v>90</v>
      </c>
      <c r="F93" s="34">
        <v>102</v>
      </c>
    </row>
    <row r="94" spans="1:6" x14ac:dyDescent="0.3">
      <c r="A94" s="34">
        <v>91</v>
      </c>
      <c r="B94" s="34">
        <v>19</v>
      </c>
      <c r="C94" s="34">
        <f t="shared" si="7"/>
        <v>739</v>
      </c>
      <c r="E94" s="34">
        <v>91</v>
      </c>
      <c r="F94" s="34">
        <v>103</v>
      </c>
    </row>
    <row r="95" spans="1:6" x14ac:dyDescent="0.3">
      <c r="A95" s="34">
        <v>92</v>
      </c>
      <c r="B95" s="34">
        <v>23</v>
      </c>
      <c r="C95" s="34">
        <f t="shared" si="7"/>
        <v>743</v>
      </c>
      <c r="E95" s="34">
        <v>92</v>
      </c>
      <c r="F95" s="34">
        <v>104</v>
      </c>
    </row>
    <row r="96" spans="1:6" x14ac:dyDescent="0.3">
      <c r="A96" s="34">
        <v>93</v>
      </c>
      <c r="B96" s="34">
        <v>27</v>
      </c>
      <c r="C96" s="34">
        <f t="shared" si="7"/>
        <v>747</v>
      </c>
      <c r="E96" s="34">
        <v>93</v>
      </c>
      <c r="F96" s="34">
        <v>105</v>
      </c>
    </row>
    <row r="97" spans="1:6" x14ac:dyDescent="0.3">
      <c r="A97" s="34">
        <v>94</v>
      </c>
      <c r="B97" s="34">
        <v>31</v>
      </c>
      <c r="C97" s="34">
        <f t="shared" si="7"/>
        <v>751</v>
      </c>
      <c r="E97" s="34">
        <v>94</v>
      </c>
      <c r="F97" s="34">
        <v>106</v>
      </c>
    </row>
    <row r="98" spans="1:6" x14ac:dyDescent="0.3">
      <c r="A98" s="34">
        <v>95</v>
      </c>
      <c r="B98" s="34">
        <v>36</v>
      </c>
      <c r="C98" s="34">
        <f t="shared" si="7"/>
        <v>756</v>
      </c>
      <c r="E98" s="34">
        <v>95</v>
      </c>
      <c r="F98" s="34">
        <v>107</v>
      </c>
    </row>
    <row r="99" spans="1:6" x14ac:dyDescent="0.3">
      <c r="A99" s="34">
        <v>96</v>
      </c>
      <c r="B99" s="34">
        <v>40</v>
      </c>
      <c r="C99" s="34">
        <f t="shared" si="7"/>
        <v>760</v>
      </c>
      <c r="E99" s="34">
        <v>96</v>
      </c>
      <c r="F99" s="34">
        <v>108</v>
      </c>
    </row>
    <row r="100" spans="1:6" x14ac:dyDescent="0.3">
      <c r="A100" s="34">
        <v>97</v>
      </c>
      <c r="B100" s="34">
        <v>45</v>
      </c>
      <c r="C100" s="34">
        <f t="shared" si="7"/>
        <v>765</v>
      </c>
      <c r="E100" s="34">
        <v>97</v>
      </c>
      <c r="F100" s="34">
        <v>109</v>
      </c>
    </row>
    <row r="101" spans="1:6" x14ac:dyDescent="0.3">
      <c r="A101" s="34">
        <v>98</v>
      </c>
      <c r="B101" s="34">
        <v>50</v>
      </c>
      <c r="C101" s="34">
        <f t="shared" si="7"/>
        <v>770</v>
      </c>
      <c r="E101" s="34">
        <v>98</v>
      </c>
      <c r="F101" s="34">
        <v>110</v>
      </c>
    </row>
    <row r="102" spans="1:6" x14ac:dyDescent="0.3">
      <c r="A102" s="34">
        <v>99</v>
      </c>
      <c r="B102" s="34">
        <v>54</v>
      </c>
      <c r="C102" s="34">
        <f t="shared" si="7"/>
        <v>774</v>
      </c>
      <c r="E102" s="34">
        <v>99</v>
      </c>
      <c r="F102" s="34">
        <v>111</v>
      </c>
    </row>
    <row r="103" spans="1:6" x14ac:dyDescent="0.3">
      <c r="A103" s="34">
        <v>100</v>
      </c>
      <c r="B103" s="34">
        <v>57</v>
      </c>
      <c r="C103" s="34">
        <f t="shared" si="7"/>
        <v>777</v>
      </c>
      <c r="E103" s="34">
        <v>100</v>
      </c>
      <c r="F103" s="34">
        <v>112</v>
      </c>
    </row>
    <row r="104" spans="1:6" x14ac:dyDescent="0.3">
      <c r="A104" s="34">
        <v>101</v>
      </c>
      <c r="B104" s="34">
        <v>61</v>
      </c>
      <c r="C104" s="34">
        <f t="shared" si="7"/>
        <v>781</v>
      </c>
    </row>
    <row r="105" spans="1:6" x14ac:dyDescent="0.3">
      <c r="A105" s="34">
        <v>102</v>
      </c>
      <c r="B105" s="34">
        <v>66</v>
      </c>
      <c r="C105" s="34">
        <f t="shared" si="7"/>
        <v>786</v>
      </c>
    </row>
    <row r="106" spans="1:6" x14ac:dyDescent="0.3">
      <c r="A106" s="34">
        <v>103</v>
      </c>
      <c r="B106" s="34">
        <v>70</v>
      </c>
      <c r="C106" s="34">
        <f t="shared" si="7"/>
        <v>790</v>
      </c>
    </row>
    <row r="107" spans="1:6" x14ac:dyDescent="0.3">
      <c r="A107" s="34">
        <v>104</v>
      </c>
      <c r="B107" s="34">
        <v>74</v>
      </c>
      <c r="C107" s="34">
        <f t="shared" si="7"/>
        <v>794</v>
      </c>
    </row>
    <row r="108" spans="1:6" x14ac:dyDescent="0.3">
      <c r="A108" s="34">
        <v>105</v>
      </c>
      <c r="B108" s="34">
        <v>77</v>
      </c>
      <c r="C108" s="34">
        <f t="shared" si="7"/>
        <v>797</v>
      </c>
    </row>
    <row r="109" spans="1:6" x14ac:dyDescent="0.3">
      <c r="A109" s="34">
        <v>106</v>
      </c>
      <c r="B109" s="34">
        <v>82</v>
      </c>
      <c r="C109" s="34">
        <f t="shared" si="7"/>
        <v>802</v>
      </c>
    </row>
    <row r="110" spans="1:6" x14ac:dyDescent="0.3">
      <c r="A110" s="34">
        <v>107</v>
      </c>
      <c r="B110" s="34">
        <v>2</v>
      </c>
      <c r="C110" s="34">
        <f>$C$109+5</f>
        <v>807</v>
      </c>
    </row>
    <row r="111" spans="1:6" x14ac:dyDescent="0.3">
      <c r="A111" s="34">
        <v>108</v>
      </c>
      <c r="B111" s="34">
        <v>5</v>
      </c>
      <c r="C111" s="34">
        <f>$C$110+B111</f>
        <v>812</v>
      </c>
    </row>
    <row r="112" spans="1:6" x14ac:dyDescent="0.3">
      <c r="A112" s="34">
        <v>109</v>
      </c>
      <c r="B112" s="34">
        <v>10</v>
      </c>
      <c r="C112" s="34">
        <f>$C$110+B112</f>
        <v>817</v>
      </c>
    </row>
    <row r="113" spans="1:3" x14ac:dyDescent="0.3">
      <c r="A113" s="34">
        <v>110</v>
      </c>
      <c r="B113" s="34">
        <v>15</v>
      </c>
      <c r="C113" s="34">
        <f t="shared" ref="C113:C132" si="8">$C$110+B113</f>
        <v>822</v>
      </c>
    </row>
    <row r="114" spans="1:3" x14ac:dyDescent="0.3">
      <c r="A114" s="34">
        <v>111</v>
      </c>
      <c r="B114" s="34">
        <v>19</v>
      </c>
      <c r="C114" s="34">
        <f t="shared" si="8"/>
        <v>826</v>
      </c>
    </row>
    <row r="115" spans="1:3" x14ac:dyDescent="0.3">
      <c r="A115" s="34">
        <v>112</v>
      </c>
      <c r="B115" s="34">
        <v>23</v>
      </c>
      <c r="C115" s="34">
        <f t="shared" si="8"/>
        <v>830</v>
      </c>
    </row>
    <row r="116" spans="1:3" x14ac:dyDescent="0.3">
      <c r="A116" s="34">
        <v>113</v>
      </c>
      <c r="B116" s="34">
        <v>27</v>
      </c>
      <c r="C116" s="34">
        <f t="shared" si="8"/>
        <v>834</v>
      </c>
    </row>
    <row r="117" spans="1:3" x14ac:dyDescent="0.3">
      <c r="A117" s="34">
        <v>114</v>
      </c>
      <c r="B117" s="34">
        <v>31</v>
      </c>
      <c r="C117" s="34">
        <f t="shared" si="8"/>
        <v>838</v>
      </c>
    </row>
    <row r="118" spans="1:3" x14ac:dyDescent="0.3">
      <c r="A118" s="34">
        <v>115</v>
      </c>
      <c r="B118" s="34">
        <v>35</v>
      </c>
      <c r="C118" s="34">
        <f t="shared" si="8"/>
        <v>842</v>
      </c>
    </row>
    <row r="119" spans="1:3" x14ac:dyDescent="0.3">
      <c r="A119" s="34">
        <v>116</v>
      </c>
      <c r="B119" s="34">
        <v>39</v>
      </c>
      <c r="C119" s="34">
        <f t="shared" si="8"/>
        <v>846</v>
      </c>
    </row>
    <row r="120" spans="1:3" x14ac:dyDescent="0.3">
      <c r="A120" s="34">
        <v>117</v>
      </c>
      <c r="B120" s="34">
        <v>42</v>
      </c>
      <c r="C120" s="34">
        <f t="shared" si="8"/>
        <v>849</v>
      </c>
    </row>
    <row r="121" spans="1:3" x14ac:dyDescent="0.3">
      <c r="A121" s="34">
        <v>118</v>
      </c>
      <c r="B121" s="34">
        <v>45</v>
      </c>
      <c r="C121" s="34">
        <f t="shared" si="8"/>
        <v>852</v>
      </c>
    </row>
    <row r="122" spans="1:3" x14ac:dyDescent="0.3">
      <c r="A122" s="34">
        <v>119</v>
      </c>
      <c r="B122" s="34">
        <v>50</v>
      </c>
      <c r="C122" s="34">
        <f t="shared" si="8"/>
        <v>857</v>
      </c>
    </row>
    <row r="123" spans="1:3" x14ac:dyDescent="0.3">
      <c r="A123" s="34">
        <v>120</v>
      </c>
      <c r="B123" s="34">
        <v>54</v>
      </c>
      <c r="C123" s="34">
        <f t="shared" si="8"/>
        <v>861</v>
      </c>
    </row>
    <row r="124" spans="1:3" x14ac:dyDescent="0.3">
      <c r="A124" s="34">
        <v>121</v>
      </c>
      <c r="B124" s="34">
        <v>58</v>
      </c>
      <c r="C124" s="34">
        <f t="shared" si="8"/>
        <v>865</v>
      </c>
    </row>
    <row r="125" spans="1:3" x14ac:dyDescent="0.3">
      <c r="A125" s="34">
        <v>122</v>
      </c>
      <c r="B125" s="34">
        <v>62</v>
      </c>
      <c r="C125" s="34">
        <f t="shared" si="8"/>
        <v>869</v>
      </c>
    </row>
    <row r="126" spans="1:3" x14ac:dyDescent="0.3">
      <c r="A126" s="34">
        <v>123</v>
      </c>
      <c r="B126" s="34">
        <v>66</v>
      </c>
      <c r="C126" s="34">
        <f t="shared" si="8"/>
        <v>873</v>
      </c>
    </row>
    <row r="127" spans="1:3" x14ac:dyDescent="0.3">
      <c r="A127" s="34">
        <v>124</v>
      </c>
      <c r="B127" s="34">
        <v>69</v>
      </c>
      <c r="C127" s="34">
        <f t="shared" si="8"/>
        <v>876</v>
      </c>
    </row>
    <row r="128" spans="1:3" x14ac:dyDescent="0.3">
      <c r="A128" s="34">
        <v>125</v>
      </c>
      <c r="B128" s="34">
        <v>73</v>
      </c>
      <c r="C128" s="34">
        <f t="shared" si="8"/>
        <v>880</v>
      </c>
    </row>
    <row r="129" spans="1:3" x14ac:dyDescent="0.3">
      <c r="A129" s="34">
        <v>126</v>
      </c>
      <c r="B129" s="34">
        <v>76</v>
      </c>
      <c r="C129" s="34">
        <f t="shared" si="8"/>
        <v>883</v>
      </c>
    </row>
    <row r="130" spans="1:3" x14ac:dyDescent="0.3">
      <c r="A130" s="34">
        <v>127</v>
      </c>
      <c r="B130" s="34">
        <v>80</v>
      </c>
      <c r="C130" s="34">
        <f t="shared" si="8"/>
        <v>887</v>
      </c>
    </row>
    <row r="131" spans="1:3" x14ac:dyDescent="0.3">
      <c r="A131" s="34">
        <v>128</v>
      </c>
      <c r="B131" s="34">
        <v>84</v>
      </c>
      <c r="C131" s="34">
        <f t="shared" si="8"/>
        <v>891</v>
      </c>
    </row>
    <row r="132" spans="1:3" x14ac:dyDescent="0.3">
      <c r="A132" s="34">
        <v>129</v>
      </c>
      <c r="B132" s="34">
        <v>88</v>
      </c>
      <c r="C132" s="34">
        <f t="shared" si="8"/>
        <v>895</v>
      </c>
    </row>
  </sheetData>
  <mergeCells count="2">
    <mergeCell ref="A1:C1"/>
    <mergeCell ref="E1:F1"/>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7" sqref="P27"/>
    </sheetView>
  </sheetViews>
  <sheetFormatPr defaultColWidth="8.88671875" defaultRowHeight="14.4" x14ac:dyDescent="0.3"/>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5</vt:i4>
      </vt:variant>
    </vt:vector>
  </HeadingPairs>
  <TitlesOfParts>
    <vt:vector size="17" baseType="lpstr">
      <vt:lpstr>SH Map</vt:lpstr>
      <vt:lpstr>MG Map</vt:lpstr>
      <vt:lpstr>NOTE</vt:lpstr>
      <vt:lpstr>Transient Method-MG</vt:lpstr>
      <vt:lpstr>Transtient Method-SH</vt:lpstr>
      <vt:lpstr>Steady State Method-MG</vt:lpstr>
      <vt:lpstr>Steady State SH</vt:lpstr>
      <vt:lpstr>Missed Grouse Site-Nov</vt:lpstr>
      <vt:lpstr>Location 10 &amp; 20 cm</vt:lpstr>
      <vt:lpstr>Steady state-15 min</vt:lpstr>
      <vt:lpstr>steady state graph-30 min</vt:lpstr>
      <vt:lpstr>compare_plots</vt:lpstr>
      <vt:lpstr>Location A-MG</vt:lpstr>
      <vt:lpstr>Location B-MG</vt:lpstr>
      <vt:lpstr>Location E-MG</vt:lpstr>
      <vt:lpstr>Location C-MG</vt:lpstr>
      <vt:lpstr>Location shallow</vt:lpstr>
    </vt:vector>
  </TitlesOfParts>
  <Company>Temple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DANNY SHAPICH</cp:lastModifiedBy>
  <cp:lastPrinted>2014-05-06T11:46:27Z</cp:lastPrinted>
  <dcterms:created xsi:type="dcterms:W3CDTF">2013-10-16T14:17:54Z</dcterms:created>
  <dcterms:modified xsi:type="dcterms:W3CDTF">2017-04-05T13:20:16Z</dcterms:modified>
</cp:coreProperties>
</file>