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andon\Desktop\"/>
    </mc:Choice>
  </mc:AlternateContent>
  <bookViews>
    <workbookView xWindow="0" yWindow="0" windowWidth="25200" windowHeight="12000" tabRatio="379" activeTab="2"/>
  </bookViews>
  <sheets>
    <sheet name="BMSP" sheetId="5" r:id="rId1"/>
    <sheet name="BlackMoBridge" sheetId="3" r:id="rId2"/>
    <sheet name="BlackMoatMo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6" l="1"/>
  <c r="J3" i="6" l="1"/>
  <c r="G24" i="3" l="1"/>
  <c r="H4" i="3" l="1"/>
  <c r="H5" i="3"/>
  <c r="H6" i="3"/>
  <c r="H7" i="3"/>
  <c r="H8" i="3"/>
  <c r="H9" i="3"/>
  <c r="H10" i="3"/>
  <c r="H11" i="3"/>
  <c r="H12" i="3"/>
  <c r="H13" i="3"/>
  <c r="H14" i="3"/>
  <c r="H15" i="3"/>
  <c r="H16" i="3"/>
  <c r="H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3" i="3"/>
</calcChain>
</file>

<file path=xl/sharedStrings.xml><?xml version="1.0" encoding="utf-8"?>
<sst xmlns="http://schemas.openxmlformats.org/spreadsheetml/2006/main" count="37" uniqueCount="23">
  <si>
    <t>Date</t>
  </si>
  <si>
    <t>Time</t>
  </si>
  <si>
    <t>Stage (m)</t>
  </si>
  <si>
    <t>Discharge(m3/s)</t>
  </si>
  <si>
    <t>Measurement No.</t>
  </si>
  <si>
    <t>y = 0.1622ln(x) + 0.0855</t>
  </si>
  <si>
    <t>stage data after mmt time</t>
  </si>
  <si>
    <t>z-z0</t>
  </si>
  <si>
    <t>ln(z-z0)</t>
  </si>
  <si>
    <t>ln(Q)</t>
  </si>
  <si>
    <t>Comments</t>
  </si>
  <si>
    <t>z0</t>
  </si>
  <si>
    <t>K</t>
  </si>
  <si>
    <t>b</t>
  </si>
  <si>
    <t>Q=K(z-z)^b</t>
  </si>
  <si>
    <t>eqn1</t>
  </si>
  <si>
    <t>New K</t>
  </si>
  <si>
    <t>Q=8.6796*(z-.0620)^.987</t>
  </si>
  <si>
    <t>Linear Eq</t>
  </si>
  <si>
    <t>y = 0.0629x + 0.0314</t>
  </si>
  <si>
    <t>Log</t>
  </si>
  <si>
    <t>y = 0.1592ln(x) + 0.0831</t>
  </si>
  <si>
    <t>Q=1.074979(z-.03)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</si>
</sst>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7" formatCode="0.0000;[Red]0.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Times"/>
    </font>
    <font>
      <b/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9"/>
      <color rgb="FF595959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59595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14" fontId="0" fillId="0" borderId="0" xfId="0" applyNumberFormat="1"/>
    <xf numFmtId="21" fontId="0" fillId="0" borderId="0" xfId="0" applyNumberFormat="1"/>
    <xf numFmtId="0" fontId="2" fillId="0" borderId="0" xfId="0" applyFont="1"/>
    <xf numFmtId="14" fontId="2" fillId="0" borderId="0" xfId="0" applyNumberFormat="1" applyFont="1"/>
    <xf numFmtId="14" fontId="3" fillId="0" borderId="0" xfId="0" applyNumberFormat="1" applyFont="1" applyFill="1" applyBorder="1"/>
    <xf numFmtId="164" fontId="3" fillId="0" borderId="0" xfId="0" applyNumberFormat="1" applyFont="1" applyFill="1" applyBorder="1"/>
    <xf numFmtId="14" fontId="1" fillId="0" borderId="0" xfId="0" applyNumberFormat="1" applyFont="1"/>
    <xf numFmtId="0" fontId="1" fillId="0" borderId="0" xfId="0" applyFont="1"/>
    <xf numFmtId="164" fontId="4" fillId="0" borderId="0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4" fontId="0" fillId="0" borderId="0" xfId="0" applyNumberFormat="1" applyFont="1"/>
    <xf numFmtId="0" fontId="0" fillId="0" borderId="0" xfId="0" applyFont="1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6" fillId="0" borderId="0" xfId="0" applyFont="1"/>
    <xf numFmtId="21" fontId="1" fillId="0" borderId="0" xfId="0" applyNumberFormat="1" applyFont="1"/>
    <xf numFmtId="0" fontId="0" fillId="0" borderId="0" xfId="0" applyFont="1" applyAlignment="1">
      <alignment horizontal="centerContinuous"/>
    </xf>
    <xf numFmtId="21" fontId="0" fillId="0" borderId="0" xfId="0" applyNumberFormat="1" applyFont="1"/>
    <xf numFmtId="164" fontId="8" fillId="0" borderId="0" xfId="0" applyNumberFormat="1" applyFont="1" applyFill="1" applyBorder="1"/>
    <xf numFmtId="0" fontId="9" fillId="0" borderId="0" xfId="0" applyFont="1" applyAlignment="1">
      <alignment horizontal="center" vertical="center" readingOrder="1"/>
    </xf>
    <xf numFmtId="0" fontId="0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4" fontId="0" fillId="0" borderId="0" xfId="0" applyNumberFormat="1" applyFont="1" applyFill="1"/>
    <xf numFmtId="21" fontId="0" fillId="0" borderId="0" xfId="0" applyNumberFormat="1" applyFont="1" applyFill="1"/>
    <xf numFmtId="0" fontId="0" fillId="0" borderId="0" xfId="0" applyFont="1" applyFill="1"/>
    <xf numFmtId="14" fontId="2" fillId="0" borderId="0" xfId="0" applyNumberFormat="1" applyFont="1" applyFill="1"/>
    <xf numFmtId="0" fontId="2" fillId="0" borderId="0" xfId="0" applyFont="1" applyFill="1"/>
    <xf numFmtId="14" fontId="7" fillId="0" borderId="0" xfId="0" applyNumberFormat="1" applyFont="1" applyFill="1" applyBorder="1"/>
    <xf numFmtId="14" fontId="0" fillId="0" borderId="0" xfId="0" applyNumberFormat="1" applyFill="1"/>
    <xf numFmtId="21" fontId="0" fillId="0" borderId="0" xfId="0" applyNumberFormat="1" applyFill="1"/>
    <xf numFmtId="0" fontId="0" fillId="0" borderId="0" xfId="0" applyFill="1"/>
    <xf numFmtId="164" fontId="10" fillId="0" borderId="0" xfId="0" applyNumberFormat="1" applyFont="1" applyFill="1" applyBorder="1"/>
    <xf numFmtId="14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/>
    <xf numFmtId="0" fontId="12" fillId="0" borderId="0" xfId="0" applyFont="1" applyAlignment="1">
      <alignment horizontal="centerContinuous"/>
    </xf>
    <xf numFmtId="0" fontId="12" fillId="0" borderId="0" xfId="0" applyFont="1"/>
    <xf numFmtId="21" fontId="12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Continuous"/>
    </xf>
    <xf numFmtId="14" fontId="13" fillId="0" borderId="0" xfId="0" applyNumberFormat="1" applyFont="1"/>
    <xf numFmtId="21" fontId="13" fillId="0" borderId="0" xfId="0" applyNumberFormat="1" applyFont="1" applyBorder="1" applyAlignment="1">
      <alignment horizontal="center"/>
    </xf>
    <xf numFmtId="21" fontId="13" fillId="0" borderId="0" xfId="0" applyNumberFormat="1" applyFont="1" applyAlignment="1">
      <alignment horizontal="center"/>
    </xf>
    <xf numFmtId="0" fontId="13" fillId="0" borderId="0" xfId="0" applyFont="1" applyFill="1" applyAlignment="1">
      <alignment horizontal="centerContinuous"/>
    </xf>
    <xf numFmtId="14" fontId="13" fillId="0" borderId="0" xfId="0" applyNumberFormat="1" applyFont="1" applyFill="1"/>
    <xf numFmtId="21" fontId="13" fillId="0" borderId="0" xfId="0" applyNumberFormat="1" applyFont="1" applyFill="1" applyAlignment="1">
      <alignment horizontal="center"/>
    </xf>
    <xf numFmtId="0" fontId="13" fillId="0" borderId="0" xfId="0" applyFont="1" applyFill="1"/>
    <xf numFmtId="21" fontId="13" fillId="0" borderId="0" xfId="0" applyNumberFormat="1" applyFont="1" applyFill="1"/>
    <xf numFmtId="14" fontId="10" fillId="0" borderId="0" xfId="0" applyNumberFormat="1" applyFont="1" applyFill="1" applyBorder="1"/>
    <xf numFmtId="0" fontId="14" fillId="0" borderId="0" xfId="0" applyFont="1" applyFill="1"/>
    <xf numFmtId="21" fontId="13" fillId="0" borderId="0" xfId="0" applyNumberFormat="1" applyFont="1"/>
    <xf numFmtId="14" fontId="12" fillId="0" borderId="0" xfId="0" applyNumberFormat="1" applyFont="1"/>
    <xf numFmtId="0" fontId="15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center" vertical="center" readingOrder="1"/>
    </xf>
    <xf numFmtId="167" fontId="0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 applyBorder="1"/>
    <xf numFmtId="167" fontId="0" fillId="0" borderId="0" xfId="0" applyNumberFormat="1"/>
    <xf numFmtId="167" fontId="1" fillId="0" borderId="0" xfId="0" applyNumberFormat="1" applyFont="1"/>
    <xf numFmtId="21" fontId="0" fillId="0" borderId="0" xfId="0" applyNumberFormat="1" applyFont="1" applyFill="1" applyAlignment="1">
      <alignment horizontal="center"/>
    </xf>
    <xf numFmtId="167" fontId="0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21" fontId="1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21" fontId="0" fillId="0" borderId="0" xfId="0" applyNumberFormat="1" applyFill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16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Black Moshannon Creek @ State Park Rating Curve</a:t>
            </a:r>
          </a:p>
        </c:rich>
      </c:tx>
      <c:layout>
        <c:manualLayout>
          <c:xMode val="edge"/>
          <c:yMode val="edge"/>
          <c:x val="0.27338906867372659"/>
          <c:y val="3.24074972127002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AF91C62A-8688-44B4-A60F-A12671C4EA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3B56-4B32-8DAA-166DBF4FF2F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3C34CF6-C1A3-434D-8C93-3D05A27842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B56-4B32-8DAA-166DBF4FF2F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5CBC5DF-799A-4691-87F9-579E1EDF33C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B56-4B32-8DAA-166DBF4FF2F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A098263-1A5C-44ED-A7B6-73C0C115C27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B56-4B32-8DAA-166DBF4FF2FB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24CDAD5-28FE-4316-94CD-9F385FE69FB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B56-4B32-8DAA-166DBF4FF2FB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D8F098B0-035F-4B78-9587-413599F9FC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B56-4B32-8DAA-166DBF4FF2FB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E1B039D-D925-4A1E-A542-D249059242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B56-4B32-8DAA-166DBF4FF2FB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D5046A2-6D43-4AC6-B26F-729616180C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B56-4B32-8DAA-166DBF4FF2FB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8AE93D0D-BBFE-40AE-8828-84CFCB1302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B56-4B32-8DAA-166DBF4FF2FB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CB56DDB2-7735-433A-9B6F-5B148585FA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B56-4B32-8DAA-166DBF4FF2FB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F5B871F7-C392-44E3-A587-8B50CC70F9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B56-4B32-8DAA-166DBF4FF2FB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33928ED4-6820-49D9-8918-E0B4117C7C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B56-4B32-8DAA-166DBF4FF2FB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7A85D53C-3DD0-40B9-AC39-A78F1619FA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B56-4B32-8DAA-166DBF4FF2FB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8C82BF8C-DC72-4B98-87DB-54F2D33459A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B56-4B32-8DAA-166DBF4FF2FB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3F9174BD-5792-4EF5-84A6-4AC0613F1F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B56-4B32-8DAA-166DBF4FF2FB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C7D50DEC-DADC-4762-8601-4BF91E780CF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B56-4B32-8DAA-166DBF4FF2FB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612EABE2-F9C6-4ABE-8929-BC555A482B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B56-4B32-8DAA-166DBF4FF2FB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FC8B78B8-5B5C-41B9-9AC8-3CEBCB0093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B56-4B32-8DAA-166DBF4FF2FB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D34F47CA-E477-4A34-9C72-3D146B11B4F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3B56-4B32-8DAA-166DBF4FF2FB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3ADFE669-DC24-4FE6-AFD4-8F202DDB07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6FF8-4FE7-9033-52F29052DB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rnd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rgbClr val="C00000"/>
                </a:solidFill>
              </a:ln>
              <a:effectLst/>
            </c:spPr>
            <c:trendlineType val="log"/>
            <c:forward val="1"/>
            <c:dispRSqr val="0"/>
            <c:dispEq val="1"/>
            <c:trendlineLbl>
              <c:layout>
                <c:manualLayout>
                  <c:x val="5.0845458532147322E-2"/>
                  <c:y val="0.720260176078760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(BMSP!$E$4:$E$8,BMSP!$E$10:$E$24)</c:f>
              <c:numCache>
                <c:formatCode>0.0000</c:formatCode>
                <c:ptCount val="20"/>
                <c:pt idx="0">
                  <c:v>0.23699999999999999</c:v>
                </c:pt>
                <c:pt idx="1">
                  <c:v>0.22009999999999999</c:v>
                </c:pt>
                <c:pt idx="2">
                  <c:v>0.26769999999999999</c:v>
                </c:pt>
                <c:pt idx="3">
                  <c:v>1.6064000000000001</c:v>
                </c:pt>
                <c:pt idx="4">
                  <c:v>0.8327</c:v>
                </c:pt>
                <c:pt idx="5">
                  <c:v>1.5987</c:v>
                </c:pt>
                <c:pt idx="6">
                  <c:v>1.1658999999999999</c:v>
                </c:pt>
                <c:pt idx="7">
                  <c:v>0.38129999999999997</c:v>
                </c:pt>
                <c:pt idx="8">
                  <c:v>0.93400000000000005</c:v>
                </c:pt>
                <c:pt idx="9">
                  <c:v>2.7286000000000001</c:v>
                </c:pt>
                <c:pt idx="10">
                  <c:v>2.2610000000000001</c:v>
                </c:pt>
                <c:pt idx="11">
                  <c:v>0.4602</c:v>
                </c:pt>
                <c:pt idx="12">
                  <c:v>0.22570000000000001</c:v>
                </c:pt>
                <c:pt idx="13">
                  <c:v>1.4799</c:v>
                </c:pt>
                <c:pt idx="14">
                  <c:v>0.16289999999999999</c:v>
                </c:pt>
                <c:pt idx="15">
                  <c:v>1.0871999999999999</c:v>
                </c:pt>
                <c:pt idx="16">
                  <c:v>0.48370000000000002</c:v>
                </c:pt>
                <c:pt idx="17">
                  <c:v>0.4229</c:v>
                </c:pt>
                <c:pt idx="18">
                  <c:v>0.12379999999999999</c:v>
                </c:pt>
                <c:pt idx="19">
                  <c:v>0.30009999999999998</c:v>
                </c:pt>
              </c:numCache>
            </c:numRef>
          </c:xVal>
          <c:yVal>
            <c:numRef>
              <c:f>(BMSP!$D$4:$D$8,BMSP!$D$10:$D$24)</c:f>
              <c:numCache>
                <c:formatCode>General</c:formatCode>
                <c:ptCount val="20"/>
                <c:pt idx="0">
                  <c:v>0.12</c:v>
                </c:pt>
                <c:pt idx="1">
                  <c:v>0.129</c:v>
                </c:pt>
                <c:pt idx="2">
                  <c:v>0.1457</c:v>
                </c:pt>
                <c:pt idx="3">
                  <c:v>0.38700000000000001</c:v>
                </c:pt>
                <c:pt idx="4">
                  <c:v>0.2475</c:v>
                </c:pt>
                <c:pt idx="5">
                  <c:v>0.32700000000000001</c:v>
                </c:pt>
                <c:pt idx="6">
                  <c:v>0.26779999999999998</c:v>
                </c:pt>
                <c:pt idx="7">
                  <c:v>4.9750000000000003E-2</c:v>
                </c:pt>
                <c:pt idx="8">
                  <c:v>0.22259999999999999</c:v>
                </c:pt>
                <c:pt idx="9">
                  <c:v>0.55940000000000001</c:v>
                </c:pt>
                <c:pt idx="10">
                  <c:v>0.55769999999999997</c:v>
                </c:pt>
                <c:pt idx="11">
                  <c:v>0.115</c:v>
                </c:pt>
                <c:pt idx="12">
                  <c:v>5.7799999999999997E-2</c:v>
                </c:pt>
                <c:pt idx="13">
                  <c:v>0.29580000000000001</c:v>
                </c:pt>
                <c:pt idx="14">
                  <c:v>0.19900000000000001</c:v>
                </c:pt>
                <c:pt idx="15">
                  <c:v>0.28949999999999998</c:v>
                </c:pt>
                <c:pt idx="16">
                  <c:v>0.1182</c:v>
                </c:pt>
                <c:pt idx="17">
                  <c:v>0.10580000000000001</c:v>
                </c:pt>
                <c:pt idx="18">
                  <c:v>1.78E-2</c:v>
                </c:pt>
                <c:pt idx="19">
                  <c:v>5.8799999999999998E-2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(BMSP!$A$4:$A$8,BMSP!$A$10:$A$24)</c15:f>
                <c15:dlblRangeCache>
                  <c:ptCount val="20"/>
                  <c:pt idx="0">
                    <c:v>3</c:v>
                  </c:pt>
                  <c:pt idx="1">
                    <c:v>4</c:v>
                  </c:pt>
                  <c:pt idx="2">
                    <c:v>5</c:v>
                  </c:pt>
                  <c:pt idx="3">
                    <c:v>6</c:v>
                  </c:pt>
                  <c:pt idx="4">
                    <c:v>7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13</c:v>
                  </c:pt>
                  <c:pt idx="10">
                    <c:v>14</c:v>
                  </c:pt>
                  <c:pt idx="11">
                    <c:v>15</c:v>
                  </c:pt>
                  <c:pt idx="12">
                    <c:v>16</c:v>
                  </c:pt>
                  <c:pt idx="13">
                    <c:v>17</c:v>
                  </c:pt>
                  <c:pt idx="14">
                    <c:v>18</c:v>
                  </c:pt>
                  <c:pt idx="15">
                    <c:v>19</c:v>
                  </c:pt>
                  <c:pt idx="16">
                    <c:v>20</c:v>
                  </c:pt>
                  <c:pt idx="17">
                    <c:v>21</c:v>
                  </c:pt>
                  <c:pt idx="18">
                    <c:v>22</c:v>
                  </c:pt>
                  <c:pt idx="19">
                    <c:v>23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2-206B-4F62-8F4D-F05BE06E1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788048"/>
        <c:axId val="377764480"/>
      </c:scatterChart>
      <c:valAx>
        <c:axId val="377788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Discharge (m^3/s)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in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764480"/>
        <c:crosses val="autoZero"/>
        <c:crossBetween val="midCat"/>
      </c:valAx>
      <c:valAx>
        <c:axId val="3777644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Stage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788048"/>
        <c:crosses val="autoZero"/>
        <c:crossBetween val="midCat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>
                <a:alpha val="0"/>
              </a:schemeClr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Black Moshannon Creek @ Gorton Road Bridge Rating Curve</a:t>
            </a:r>
          </a:p>
        </c:rich>
      </c:tx>
      <c:layout>
        <c:manualLayout>
          <c:xMode val="edge"/>
          <c:yMode val="edge"/>
          <c:x val="0.26813319267397967"/>
          <c:y val="3.2407703668013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Rating 1.0</c:v>
          </c:tx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2B835FAD-C8A0-4A89-B58D-53630D04D7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85ED-4086-BAF8-EBACF331744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9CE4AF5-07F2-4C4C-9B01-670273CA63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5ED-4086-BAF8-EBACF331744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074D146-574C-47C8-858C-90733B6996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5ED-4086-BAF8-EBACF331744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B55D044-7DB7-4910-BFB2-C6644A0962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5ED-4086-BAF8-EBACF331744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411FD4E-E27B-4B7F-B3B7-C50CBD02645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5ED-4086-BAF8-EBACF331744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F50B721-5E2E-4009-9DDA-E915195F32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5ED-4086-BAF8-EBACF3317448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D09EBB0-C108-4BE3-8E43-5D241FFE51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5ED-4086-BAF8-EBACF331744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ED-4086-BAF8-EBACF331744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ED-4086-BAF8-EBACF331744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ED-4086-BAF8-EBACF331744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ED-4086-BAF8-EBACF331744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ED-4086-BAF8-EBACF331744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ED-4086-BAF8-EBACF331744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ED-4086-BAF8-EBACF33174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rnd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tx1"/>
                </a:solidFill>
              </a:ln>
              <a:effectLst/>
            </c:spPr>
            <c:trendlineType val="linear"/>
            <c:forward val="1"/>
            <c:dispRSqr val="0"/>
            <c:dispEq val="1"/>
            <c:trendlineLbl>
              <c:layout>
                <c:manualLayout>
                  <c:x val="6.2748345275235928E-2"/>
                  <c:y val="0.7648271806485045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BlackMoBridge!$E$3:$E$16</c:f>
              <c:numCache>
                <c:formatCode>0.0000</c:formatCode>
                <c:ptCount val="14"/>
                <c:pt idx="0">
                  <c:v>1.4139999999999999</c:v>
                </c:pt>
                <c:pt idx="1">
                  <c:v>5.0590000000000002</c:v>
                </c:pt>
                <c:pt idx="2">
                  <c:v>1.085</c:v>
                </c:pt>
                <c:pt idx="3">
                  <c:v>4.1351000000000004</c:v>
                </c:pt>
                <c:pt idx="4">
                  <c:v>5.9028999999999998</c:v>
                </c:pt>
                <c:pt idx="5">
                  <c:v>1.4054</c:v>
                </c:pt>
                <c:pt idx="6">
                  <c:v>0.75609999999999999</c:v>
                </c:pt>
                <c:pt idx="7">
                  <c:v>0.30790000000000001</c:v>
                </c:pt>
                <c:pt idx="8">
                  <c:v>0.74050000000000005</c:v>
                </c:pt>
                <c:pt idx="9">
                  <c:v>1.9466000000000001</c:v>
                </c:pt>
                <c:pt idx="10">
                  <c:v>1.1692</c:v>
                </c:pt>
                <c:pt idx="11">
                  <c:v>0.32519999999999999</c:v>
                </c:pt>
                <c:pt idx="12">
                  <c:v>0.65249999999999997</c:v>
                </c:pt>
                <c:pt idx="13">
                  <c:v>1.4019999999999999</c:v>
                </c:pt>
              </c:numCache>
            </c:numRef>
          </c:xVal>
          <c:yVal>
            <c:numRef>
              <c:f>BlackMoBridge!$D$3:$D$16</c:f>
              <c:numCache>
                <c:formatCode>General</c:formatCode>
                <c:ptCount val="14"/>
                <c:pt idx="0">
                  <c:v>0.23</c:v>
                </c:pt>
                <c:pt idx="1">
                  <c:v>0.47489999999999999</c:v>
                </c:pt>
                <c:pt idx="2">
                  <c:v>0.23</c:v>
                </c:pt>
                <c:pt idx="3">
                  <c:v>0.41360000000000002</c:v>
                </c:pt>
                <c:pt idx="4">
                  <c:v>0.47870000000000001</c:v>
                </c:pt>
                <c:pt idx="5">
                  <c:v>0.2366</c:v>
                </c:pt>
                <c:pt idx="6">
                  <c:v>0.1608</c:v>
                </c:pt>
                <c:pt idx="7">
                  <c:v>8.6900000000000005E-2</c:v>
                </c:pt>
                <c:pt idx="8">
                  <c:v>0.1651</c:v>
                </c:pt>
                <c:pt idx="9">
                  <c:v>0.29599999999999999</c:v>
                </c:pt>
                <c:pt idx="10">
                  <c:v>0.22500000000000001</c:v>
                </c:pt>
                <c:pt idx="11">
                  <c:v>8.7599999999999997E-2</c:v>
                </c:pt>
                <c:pt idx="12">
                  <c:v>0.17180000000000001</c:v>
                </c:pt>
                <c:pt idx="13">
                  <c:v>0.26450000000000001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BlackMoBridge!$A$3:$A$16</c15:f>
                <c15:dlblRangeCache>
                  <c:ptCount val="14"/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13</c:v>
                  </c:pt>
                  <c:pt idx="12">
                    <c:v>14</c:v>
                  </c:pt>
                  <c:pt idx="13">
                    <c:v>15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2E31-4893-B734-151F9894468B}"/>
            </c:ext>
          </c:extLst>
        </c:ser>
        <c:ser>
          <c:idx val="1"/>
          <c:order val="1"/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4"/>
                </a:solidFill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BlackMoBridge!$H$3:$H$16</c:f>
              <c:numCache>
                <c:formatCode>0.0000</c:formatCode>
                <c:ptCount val="14"/>
                <c:pt idx="0">
                  <c:v>0.15044940946088059</c:v>
                </c:pt>
                <c:pt idx="1">
                  <c:v>0.70406467940856743</c:v>
                </c:pt>
                <c:pt idx="2">
                  <c:v>3.5429738184548303E-2</c:v>
                </c:pt>
                <c:pt idx="3">
                  <c:v>0.61648601665109382</c:v>
                </c:pt>
                <c:pt idx="4">
                  <c:v>0.77106542597639482</c:v>
                </c:pt>
                <c:pt idx="5">
                  <c:v>0.14779994920119999</c:v>
                </c:pt>
                <c:pt idx="6">
                  <c:v>-0.12142076193778079</c:v>
                </c:pt>
                <c:pt idx="7">
                  <c:v>-0.51159031109680186</c:v>
                </c:pt>
                <c:pt idx="8">
                  <c:v>-0.1304749371427727</c:v>
                </c:pt>
                <c:pt idx="9">
                  <c:v>0.28927671903935959</c:v>
                </c:pt>
                <c:pt idx="10">
                  <c:v>6.7888806685398817E-2</c:v>
                </c:pt>
                <c:pt idx="11">
                  <c:v>-0.48784946307796945</c:v>
                </c:pt>
                <c:pt idx="12">
                  <c:v>-0.18541948398968144</c:v>
                </c:pt>
                <c:pt idx="13">
                  <c:v>0.14674801363063983</c:v>
                </c:pt>
              </c:numCache>
            </c:numRef>
          </c:xVal>
          <c:yVal>
            <c:numRef>
              <c:f>BlackMoBridge!$G$3:$G$16</c:f>
              <c:numCache>
                <c:formatCode>0.0000</c:formatCode>
                <c:ptCount val="14"/>
                <c:pt idx="0">
                  <c:v>-0.77469071827413716</c:v>
                </c:pt>
                <c:pt idx="1">
                  <c:v>-0.38415511712529787</c:v>
                </c:pt>
                <c:pt idx="2">
                  <c:v>-0.77469071827413716</c:v>
                </c:pt>
                <c:pt idx="3">
                  <c:v>-0.45395113359826567</c:v>
                </c:pt>
                <c:pt idx="4">
                  <c:v>-0.38017649954272198</c:v>
                </c:pt>
                <c:pt idx="5">
                  <c:v>-0.75795576063044912</c:v>
                </c:pt>
                <c:pt idx="6">
                  <c:v>-1.0052430554123719</c:v>
                </c:pt>
                <c:pt idx="7">
                  <c:v>-1.6038006529042637</c:v>
                </c:pt>
                <c:pt idx="8">
                  <c:v>-0.98674133471648351</c:v>
                </c:pt>
                <c:pt idx="9">
                  <c:v>-0.63078414258985716</c:v>
                </c:pt>
                <c:pt idx="10">
                  <c:v>-0.78781239559604221</c:v>
                </c:pt>
                <c:pt idx="11">
                  <c:v>-1.5917600346881504</c:v>
                </c:pt>
                <c:pt idx="12">
                  <c:v>-0.95939765988592685</c:v>
                </c:pt>
                <c:pt idx="13">
                  <c:v>-0.69357497244931265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89-432E-99FA-DCA405C85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6891888"/>
        <c:axId val="135310640"/>
      </c:scatterChart>
      <c:valAx>
        <c:axId val="376891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Discharge (m^3/s)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in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310640"/>
        <c:crosses val="autoZero"/>
        <c:crossBetween val="midCat"/>
      </c:valAx>
      <c:valAx>
        <c:axId val="13531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Stage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891888"/>
        <c:crosses val="autoZero"/>
        <c:crossBetween val="midCat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>
                <a:alpha val="0"/>
              </a:schemeClr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Black Moshannon Creek @ State Park Rating Curve</a:t>
            </a:r>
          </a:p>
        </c:rich>
      </c:tx>
      <c:layout>
        <c:manualLayout>
          <c:xMode val="edge"/>
          <c:yMode val="edge"/>
          <c:x val="0.27338906867372659"/>
          <c:y val="3.24074972127002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Rating 1.0</c:v>
          </c:tx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53C5C31E-06DF-4866-85CA-6C5A1F7A8A2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591-4099-8D6D-1A730CE468F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94A6070-A49E-496E-8FC3-1C004B45BE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591-4099-8D6D-1A730CE468F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E421918-AECB-40A4-9703-DB250BE23A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591-4099-8D6D-1A730CE468F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D3CE174-E4BB-4441-8134-27E7B748E4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591-4099-8D6D-1A730CE468F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ED3FCC5-3F55-469A-BBF6-1A829270514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591-4099-8D6D-1A730CE468F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591-4099-8D6D-1A730CE468F8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591-4099-8D6D-1A730CE468F8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591-4099-8D6D-1A730CE46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rnd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tx1"/>
                </a:solidFill>
              </a:ln>
              <a:effectLst/>
            </c:spPr>
            <c:trendlineType val="linear"/>
            <c:forward val="1"/>
            <c:dispRSqr val="0"/>
            <c:dispEq val="1"/>
            <c:trendlineLbl>
              <c:layout>
                <c:manualLayout>
                  <c:x val="0.11621472150907924"/>
                  <c:y val="0.8273602222071149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BlackMoatMo!$E$3:$E$10</c:f>
              <c:numCache>
                <c:formatCode>0.0000;[Red]0.0000</c:formatCode>
                <c:ptCount val="8"/>
                <c:pt idx="0">
                  <c:v>1.2039</c:v>
                </c:pt>
                <c:pt idx="1">
                  <c:v>4.5846</c:v>
                </c:pt>
                <c:pt idx="2">
                  <c:v>5.8615000000000004</c:v>
                </c:pt>
                <c:pt idx="3">
                  <c:v>1.4858</c:v>
                </c:pt>
                <c:pt idx="4">
                  <c:v>0.75470000000000004</c:v>
                </c:pt>
                <c:pt idx="5">
                  <c:v>1.9276</c:v>
                </c:pt>
                <c:pt idx="6">
                  <c:v>2.0762999999999998</c:v>
                </c:pt>
                <c:pt idx="7">
                  <c:v>0.83499999999999996</c:v>
                </c:pt>
              </c:numCache>
            </c:numRef>
          </c:xVal>
          <c:yVal>
            <c:numRef>
              <c:f>BlackMoatMo!$D$3:$D$10</c:f>
              <c:numCache>
                <c:formatCode>General</c:formatCode>
                <c:ptCount val="8"/>
                <c:pt idx="0">
                  <c:v>0.1195</c:v>
                </c:pt>
                <c:pt idx="1">
                  <c:v>0.34329999999999999</c:v>
                </c:pt>
                <c:pt idx="2">
                  <c:v>0.374</c:v>
                </c:pt>
                <c:pt idx="3">
                  <c:v>0.13200000000000001</c:v>
                </c:pt>
                <c:pt idx="4">
                  <c:v>5.67E-2</c:v>
                </c:pt>
                <c:pt idx="5">
                  <c:v>0.157</c:v>
                </c:pt>
                <c:pt idx="6">
                  <c:v>0.1825</c:v>
                </c:pt>
                <c:pt idx="7">
                  <c:v>6.3799999999999996E-2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BlackMoatMo!$A$3:$A$10</c15:f>
                <c15:dlblRangeCache>
                  <c:ptCount val="8"/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2-909D-4E37-882F-7A49FC770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141520"/>
        <c:axId val="378849688"/>
      </c:scatterChart>
      <c:valAx>
        <c:axId val="37814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Discharge (m^3/s)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;[Red]0.0000" sourceLinked="1"/>
        <c:majorTickMark val="none"/>
        <c:minorTickMark val="in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849688"/>
        <c:crosses val="autoZero"/>
        <c:crossBetween val="midCat"/>
      </c:valAx>
      <c:valAx>
        <c:axId val="37884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Stage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141520"/>
        <c:crosses val="autoZero"/>
        <c:crossBetween val="midCat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>
                <a:alpha val="0"/>
              </a:schemeClr>
            </a:gs>
          </a:gsLst>
          <a:lin ang="5400000" scaled="0"/>
        </a:gra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869950</xdr:colOff>
      <xdr:row>0</xdr:row>
      <xdr:rowOff>127000</xdr:rowOff>
    </xdr:from>
    <xdr:to>
      <xdr:col>17</xdr:col>
      <xdr:colOff>374650</xdr:colOff>
      <xdr:row>27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26</xdr:row>
      <xdr:rowOff>120650</xdr:rowOff>
    </xdr:from>
    <xdr:to>
      <xdr:col>13</xdr:col>
      <xdr:colOff>214778</xdr:colOff>
      <xdr:row>50</xdr:row>
      <xdr:rowOff>100478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302185</xdr:colOff>
      <xdr:row>14</xdr:row>
      <xdr:rowOff>77375</xdr:rowOff>
    </xdr:from>
    <xdr:to>
      <xdr:col>10</xdr:col>
      <xdr:colOff>436494</xdr:colOff>
      <xdr:row>37</xdr:row>
      <xdr:rowOff>17819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7" zoomScaleNormal="100" workbookViewId="0">
      <selection activeCell="A32" sqref="A32"/>
    </sheetView>
  </sheetViews>
  <sheetFormatPr defaultRowHeight="14.5" x14ac:dyDescent="0.35"/>
  <cols>
    <col min="1" max="1" width="15.1796875" style="15" customWidth="1"/>
    <col min="2" max="2" width="10.453125" bestFit="1" customWidth="1"/>
    <col min="3" max="3" width="7.90625" style="2" bestFit="1" customWidth="1"/>
    <col min="4" max="4" width="8.90625" bestFit="1" customWidth="1"/>
    <col min="5" max="5" width="14.7265625" bestFit="1" customWidth="1"/>
    <col min="6" max="6" width="20.453125" customWidth="1"/>
  </cols>
  <sheetData>
    <row r="1" spans="1:10" x14ac:dyDescent="0.35">
      <c r="A1" s="16" t="s">
        <v>4</v>
      </c>
      <c r="B1" s="17" t="s">
        <v>0</v>
      </c>
      <c r="C1" s="18" t="s">
        <v>1</v>
      </c>
      <c r="D1" s="17" t="s">
        <v>2</v>
      </c>
      <c r="E1" s="17" t="s">
        <v>3</v>
      </c>
    </row>
    <row r="2" spans="1:10" x14ac:dyDescent="0.35">
      <c r="A2" s="19">
        <v>1</v>
      </c>
      <c r="B2" s="4">
        <v>41652</v>
      </c>
      <c r="C2" s="20">
        <v>0.59444444444444444</v>
      </c>
      <c r="D2" s="3"/>
      <c r="E2" s="3">
        <v>0.63549999999999995</v>
      </c>
    </row>
    <row r="3" spans="1:10" x14ac:dyDescent="0.35">
      <c r="A3" s="19">
        <v>2</v>
      </c>
      <c r="B3" s="13">
        <v>41670</v>
      </c>
      <c r="C3" s="20">
        <v>0.61597222222222225</v>
      </c>
      <c r="D3" s="14"/>
      <c r="E3" s="21">
        <v>0.23130000000000001</v>
      </c>
      <c r="F3" s="3"/>
      <c r="G3" s="3"/>
      <c r="H3" s="3"/>
      <c r="I3" s="3"/>
      <c r="J3" s="3"/>
    </row>
    <row r="4" spans="1:10" x14ac:dyDescent="0.35">
      <c r="A4" s="19">
        <v>3</v>
      </c>
      <c r="B4" s="25">
        <v>41687</v>
      </c>
      <c r="C4" s="26">
        <v>0.42083333333333334</v>
      </c>
      <c r="D4" s="27">
        <v>0.12</v>
      </c>
      <c r="E4" s="21">
        <v>0.23699999999999999</v>
      </c>
      <c r="F4" s="3"/>
      <c r="G4" s="3"/>
      <c r="H4" s="3"/>
      <c r="I4" s="3"/>
      <c r="J4" s="3"/>
    </row>
    <row r="5" spans="1:10" x14ac:dyDescent="0.35">
      <c r="A5" s="19">
        <v>4</v>
      </c>
      <c r="B5" s="25">
        <v>41687</v>
      </c>
      <c r="C5" s="26">
        <v>0.50277777777777777</v>
      </c>
      <c r="D5" s="27">
        <v>0.129</v>
      </c>
      <c r="E5" s="21">
        <v>0.22009999999999999</v>
      </c>
      <c r="F5" s="3"/>
      <c r="G5" s="3"/>
      <c r="H5" s="3"/>
      <c r="I5" s="3"/>
      <c r="J5" s="3"/>
    </row>
    <row r="6" spans="1:10" x14ac:dyDescent="0.35">
      <c r="A6" s="19">
        <v>5</v>
      </c>
      <c r="B6" s="25">
        <v>41705</v>
      </c>
      <c r="C6" s="26">
        <v>0.69444444444444453</v>
      </c>
      <c r="D6" s="27">
        <v>0.1457</v>
      </c>
      <c r="E6" s="21">
        <v>0.26769999999999999</v>
      </c>
      <c r="F6" s="3"/>
      <c r="G6" s="3"/>
      <c r="H6" s="3"/>
      <c r="I6" s="3"/>
      <c r="J6" s="3"/>
    </row>
    <row r="7" spans="1:10" x14ac:dyDescent="0.35">
      <c r="A7" s="19">
        <v>6</v>
      </c>
      <c r="B7" s="28">
        <v>41717</v>
      </c>
      <c r="C7" s="26">
        <v>0.41805555555555557</v>
      </c>
      <c r="D7" s="29">
        <v>0.38700000000000001</v>
      </c>
      <c r="E7" s="21">
        <v>1.6064000000000001</v>
      </c>
      <c r="F7" s="3"/>
      <c r="G7" s="3"/>
      <c r="H7" s="3"/>
      <c r="I7" s="3"/>
      <c r="J7" s="3"/>
    </row>
    <row r="8" spans="1:10" x14ac:dyDescent="0.35">
      <c r="A8" s="19">
        <v>7</v>
      </c>
      <c r="B8" s="28">
        <v>41752</v>
      </c>
      <c r="C8" s="26">
        <v>0.40347222222222223</v>
      </c>
      <c r="D8" s="29">
        <v>0.2475</v>
      </c>
      <c r="E8" s="21">
        <v>0.8327</v>
      </c>
      <c r="F8" s="3"/>
      <c r="G8" s="3"/>
      <c r="H8" s="3"/>
      <c r="I8" s="3"/>
      <c r="J8" s="3"/>
    </row>
    <row r="9" spans="1:10" x14ac:dyDescent="0.35">
      <c r="A9" s="19">
        <v>8</v>
      </c>
      <c r="B9" s="28">
        <v>42081</v>
      </c>
      <c r="C9" s="26"/>
      <c r="D9" s="29"/>
      <c r="E9" s="21">
        <v>2.8643000000000001</v>
      </c>
      <c r="F9" s="3"/>
      <c r="G9" s="3"/>
      <c r="H9" s="3"/>
      <c r="I9" s="3"/>
      <c r="J9" s="3"/>
    </row>
    <row r="10" spans="1:10" x14ac:dyDescent="0.35">
      <c r="A10" s="19">
        <v>9</v>
      </c>
      <c r="B10" s="28">
        <v>42095</v>
      </c>
      <c r="C10" s="26">
        <v>0.4055555555555555</v>
      </c>
      <c r="D10" s="29">
        <v>0.32700000000000001</v>
      </c>
      <c r="E10" s="21">
        <v>1.5987</v>
      </c>
      <c r="F10" s="3"/>
      <c r="G10" s="3"/>
      <c r="H10" s="3"/>
      <c r="I10" s="3"/>
      <c r="J10" s="3"/>
    </row>
    <row r="11" spans="1:10" x14ac:dyDescent="0.35">
      <c r="A11" s="19">
        <v>10</v>
      </c>
      <c r="B11" s="30">
        <v>42123</v>
      </c>
      <c r="C11" s="26">
        <v>0.38958333333333334</v>
      </c>
      <c r="D11" s="29">
        <v>0.26779999999999998</v>
      </c>
      <c r="E11" s="21">
        <v>1.1658999999999999</v>
      </c>
      <c r="F11" s="3"/>
      <c r="G11" s="3"/>
      <c r="H11" s="3"/>
      <c r="I11" s="3"/>
      <c r="J11" s="3"/>
    </row>
    <row r="12" spans="1:10" x14ac:dyDescent="0.35">
      <c r="A12" s="19">
        <v>11</v>
      </c>
      <c r="B12" s="30">
        <v>42142</v>
      </c>
      <c r="C12" s="26">
        <v>0.39305555555555555</v>
      </c>
      <c r="D12" s="27">
        <v>4.9750000000000003E-2</v>
      </c>
      <c r="E12" s="21">
        <v>0.38129999999999997</v>
      </c>
    </row>
    <row r="13" spans="1:10" x14ac:dyDescent="0.35">
      <c r="A13" s="19">
        <v>12</v>
      </c>
      <c r="B13" s="30">
        <v>42179</v>
      </c>
      <c r="C13" s="26">
        <v>0.38194444444444442</v>
      </c>
      <c r="D13" s="27">
        <v>0.22259999999999999</v>
      </c>
      <c r="E13" s="21">
        <v>0.93400000000000005</v>
      </c>
    </row>
    <row r="14" spans="1:10" x14ac:dyDescent="0.35">
      <c r="A14" s="19">
        <v>13</v>
      </c>
      <c r="B14" s="30">
        <v>42193</v>
      </c>
      <c r="C14" s="26">
        <v>0.39652777777777781</v>
      </c>
      <c r="D14" s="27">
        <v>0.55940000000000001</v>
      </c>
      <c r="E14" s="21">
        <v>2.7286000000000001</v>
      </c>
    </row>
    <row r="15" spans="1:10" x14ac:dyDescent="0.35">
      <c r="A15" s="19">
        <v>14</v>
      </c>
      <c r="B15" s="30">
        <v>42207</v>
      </c>
      <c r="C15" s="26">
        <v>0.42708333333333331</v>
      </c>
      <c r="D15" s="27">
        <v>0.55769999999999997</v>
      </c>
      <c r="E15" s="21">
        <v>2.2610000000000001</v>
      </c>
    </row>
    <row r="16" spans="1:10" x14ac:dyDescent="0.35">
      <c r="A16" s="19">
        <v>15</v>
      </c>
      <c r="B16" s="30">
        <v>42221</v>
      </c>
      <c r="C16" s="26">
        <v>0.4291666666666667</v>
      </c>
      <c r="D16" s="27">
        <v>0.115</v>
      </c>
      <c r="E16" s="21">
        <v>0.4602</v>
      </c>
    </row>
    <row r="17" spans="1:10" x14ac:dyDescent="0.35">
      <c r="A17" s="19">
        <v>16</v>
      </c>
      <c r="B17" s="30">
        <v>42235</v>
      </c>
      <c r="C17" s="26">
        <v>0.3840277777777778</v>
      </c>
      <c r="D17" s="27">
        <v>5.7799999999999997E-2</v>
      </c>
      <c r="E17" s="21">
        <v>0.22570000000000001</v>
      </c>
    </row>
    <row r="18" spans="1:10" x14ac:dyDescent="0.35">
      <c r="A18" s="23">
        <v>17</v>
      </c>
      <c r="B18" s="30">
        <v>42306</v>
      </c>
      <c r="C18" s="26">
        <v>0.42083333333333334</v>
      </c>
      <c r="D18" s="27">
        <v>0.29580000000000001</v>
      </c>
      <c r="E18" s="21">
        <v>1.4799</v>
      </c>
    </row>
    <row r="19" spans="1:10" x14ac:dyDescent="0.35">
      <c r="A19" s="19">
        <v>18</v>
      </c>
      <c r="B19" s="25">
        <v>42327</v>
      </c>
      <c r="C19" s="26">
        <v>0.44305555555555554</v>
      </c>
      <c r="D19" s="27">
        <v>0.19900000000000001</v>
      </c>
      <c r="E19" s="21">
        <v>0.16289999999999999</v>
      </c>
    </row>
    <row r="20" spans="1:10" x14ac:dyDescent="0.35">
      <c r="A20" s="19">
        <v>19</v>
      </c>
      <c r="B20" s="25">
        <v>42445</v>
      </c>
      <c r="C20" s="26">
        <v>0.3972222222222222</v>
      </c>
      <c r="D20" s="27">
        <v>0.28949999999999998</v>
      </c>
      <c r="E20" s="21">
        <v>1.0871999999999999</v>
      </c>
    </row>
    <row r="21" spans="1:10" ht="15.5" x14ac:dyDescent="0.35">
      <c r="A21" s="15">
        <v>20</v>
      </c>
      <c r="B21" s="31">
        <v>42479</v>
      </c>
      <c r="C21" s="32">
        <v>0.4055555555555555</v>
      </c>
      <c r="D21" s="27">
        <v>0.1182</v>
      </c>
      <c r="E21" s="6">
        <v>0.48370000000000002</v>
      </c>
    </row>
    <row r="22" spans="1:10" ht="15.5" x14ac:dyDescent="0.35">
      <c r="A22" s="15">
        <v>21</v>
      </c>
      <c r="B22" s="31">
        <v>42538</v>
      </c>
      <c r="C22" s="32">
        <v>0.3659722222222222</v>
      </c>
      <c r="D22" s="33">
        <v>0.10580000000000001</v>
      </c>
      <c r="E22" s="6">
        <v>0.4229</v>
      </c>
    </row>
    <row r="23" spans="1:10" ht="15.5" x14ac:dyDescent="0.35">
      <c r="A23" s="15">
        <v>22</v>
      </c>
      <c r="B23" s="31">
        <v>42571</v>
      </c>
      <c r="C23" s="32">
        <v>0.41388888888888892</v>
      </c>
      <c r="D23" s="33">
        <v>1.78E-2</v>
      </c>
      <c r="E23" s="6">
        <v>0.12379999999999999</v>
      </c>
    </row>
    <row r="24" spans="1:10" s="8" customFormat="1" ht="15.5" x14ac:dyDescent="0.35">
      <c r="A24" s="16">
        <v>23</v>
      </c>
      <c r="B24" s="13">
        <v>42634</v>
      </c>
      <c r="C24" s="2">
        <v>0.56666666666666665</v>
      </c>
      <c r="D24" s="14">
        <v>5.8799999999999998E-2</v>
      </c>
      <c r="E24" s="6">
        <v>0.30009999999999998</v>
      </c>
      <c r="J24"/>
    </row>
    <row r="25" spans="1:10" s="8" customFormat="1" ht="15.5" x14ac:dyDescent="0.35">
      <c r="A25" s="16"/>
      <c r="B25" s="7"/>
      <c r="C25" s="2"/>
      <c r="E25" s="6"/>
      <c r="J25"/>
    </row>
    <row r="26" spans="1:10" s="8" customFormat="1" ht="15.5" x14ac:dyDescent="0.35">
      <c r="A26" s="16"/>
      <c r="B26" s="7"/>
      <c r="C26" s="2"/>
      <c r="E26" s="6"/>
      <c r="J26"/>
    </row>
    <row r="27" spans="1:10" s="8" customFormat="1" ht="15.5" x14ac:dyDescent="0.35">
      <c r="A27" s="16"/>
      <c r="B27" s="7"/>
      <c r="C27" s="2"/>
      <c r="E27" s="6"/>
      <c r="J27"/>
    </row>
    <row r="28" spans="1:10" s="8" customFormat="1" ht="15.5" x14ac:dyDescent="0.35">
      <c r="A28" s="16"/>
      <c r="B28" s="7"/>
      <c r="C28" s="2"/>
      <c r="E28" s="6"/>
      <c r="J28"/>
    </row>
    <row r="29" spans="1:10" ht="15.5" x14ac:dyDescent="0.35">
      <c r="E29" s="6"/>
    </row>
    <row r="30" spans="1:10" ht="15.5" x14ac:dyDescent="0.35">
      <c r="E30" s="6"/>
      <c r="F30" s="3"/>
    </row>
    <row r="31" spans="1:10" ht="15.5" x14ac:dyDescent="0.35">
      <c r="B31" s="10"/>
      <c r="D31" s="11"/>
      <c r="E31" s="6"/>
      <c r="F31" s="6"/>
    </row>
    <row r="32" spans="1:10" ht="15.5" x14ac:dyDescent="0.35">
      <c r="B32" s="10"/>
      <c r="D32" s="11"/>
      <c r="E32" s="6"/>
      <c r="F32" s="6"/>
    </row>
    <row r="33" spans="1:6" ht="15.5" x14ac:dyDescent="0.35">
      <c r="B33" s="10"/>
      <c r="D33" s="12"/>
      <c r="E33" s="6"/>
      <c r="F33" s="6"/>
    </row>
    <row r="34" spans="1:6" ht="15.5" x14ac:dyDescent="0.35">
      <c r="B34" s="10"/>
      <c r="D34" s="12"/>
      <c r="F34" s="6"/>
    </row>
    <row r="35" spans="1:6" ht="15.5" x14ac:dyDescent="0.35">
      <c r="B35" s="10"/>
      <c r="D35" s="12"/>
      <c r="F35" s="6"/>
    </row>
    <row r="36" spans="1:6" ht="15.5" x14ac:dyDescent="0.35">
      <c r="A36" s="24"/>
      <c r="B36" s="10"/>
      <c r="D36" s="12"/>
      <c r="F36" s="6"/>
    </row>
    <row r="37" spans="1:6" ht="15.5" x14ac:dyDescent="0.35">
      <c r="B37" s="10"/>
      <c r="D37" s="11"/>
      <c r="F37" s="6"/>
    </row>
    <row r="38" spans="1:6" ht="15.5" x14ac:dyDescent="0.35">
      <c r="B38" s="10"/>
      <c r="D38" s="11"/>
      <c r="F38" s="6"/>
    </row>
    <row r="39" spans="1:6" ht="15.5" x14ac:dyDescent="0.35">
      <c r="B39" s="10"/>
      <c r="D39" s="11"/>
      <c r="F39" s="6"/>
    </row>
    <row r="40" spans="1:6" ht="15.5" x14ac:dyDescent="0.35">
      <c r="B40" s="10"/>
      <c r="D40" s="11"/>
      <c r="F40" s="6"/>
    </row>
    <row r="41" spans="1:6" ht="15.5" x14ac:dyDescent="0.35">
      <c r="B41" s="10"/>
      <c r="D41" s="11"/>
      <c r="F41" s="6"/>
    </row>
    <row r="42" spans="1:6" ht="15.5" x14ac:dyDescent="0.35">
      <c r="B42" s="10"/>
      <c r="D42" s="11"/>
      <c r="E42" s="8"/>
      <c r="F42" s="6"/>
    </row>
    <row r="43" spans="1:6" ht="15.5" x14ac:dyDescent="0.35">
      <c r="B43" s="10"/>
      <c r="D43" s="11"/>
      <c r="F43" s="6"/>
    </row>
    <row r="44" spans="1:6" ht="15.5" x14ac:dyDescent="0.35">
      <c r="B44" s="10"/>
      <c r="D44" s="11"/>
      <c r="F44" s="9"/>
    </row>
    <row r="45" spans="1:6" ht="15.5" x14ac:dyDescent="0.35">
      <c r="B45" s="10"/>
      <c r="D45" s="11"/>
      <c r="F45" s="6"/>
    </row>
    <row r="46" spans="1:6" ht="15.5" x14ac:dyDescent="0.35">
      <c r="B46" s="10"/>
      <c r="D46" s="11"/>
      <c r="F46" s="9"/>
    </row>
    <row r="47" spans="1:6" ht="15.5" x14ac:dyDescent="0.35">
      <c r="B47" s="10"/>
      <c r="D47" s="11"/>
      <c r="F47" s="9"/>
    </row>
    <row r="48" spans="1:6" ht="15.5" x14ac:dyDescent="0.35">
      <c r="B48" s="10"/>
      <c r="D48" s="11"/>
    </row>
    <row r="49" spans="2:4" ht="15.5" x14ac:dyDescent="0.35">
      <c r="B49" s="10"/>
      <c r="D49" s="11"/>
    </row>
    <row r="50" spans="2:4" ht="15.5" x14ac:dyDescent="0.35">
      <c r="B50" s="10"/>
      <c r="D50" s="11"/>
    </row>
    <row r="51" spans="2:4" ht="15.5" x14ac:dyDescent="0.35">
      <c r="B51" s="10"/>
      <c r="D51" s="11"/>
    </row>
    <row r="52" spans="2:4" ht="15.5" x14ac:dyDescent="0.35">
      <c r="B52" s="10"/>
      <c r="D52" s="11"/>
    </row>
    <row r="53" spans="2:4" ht="15.5" x14ac:dyDescent="0.35">
      <c r="B53" s="10"/>
      <c r="D53" s="11"/>
    </row>
  </sheetData>
  <sheetProtection selectLockedCells="1" selectUn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opLeftCell="A11" zoomScale="70" zoomScaleNormal="70" workbookViewId="0">
      <selection activeCell="C28" sqref="C28"/>
    </sheetView>
  </sheetViews>
  <sheetFormatPr defaultRowHeight="15.5" x14ac:dyDescent="0.35"/>
  <cols>
    <col min="1" max="1" width="16.26953125" style="42" bestFit="1" customWidth="1"/>
    <col min="2" max="2" width="11.7265625" style="41" bestFit="1" customWidth="1"/>
    <col min="3" max="3" width="23.90625" style="53" customWidth="1"/>
    <col min="4" max="4" width="9.08984375" style="41" bestFit="1" customWidth="1"/>
    <col min="5" max="5" width="15.08984375" style="41" bestFit="1" customWidth="1"/>
    <col min="6" max="8" width="14.90625" style="41" customWidth="1"/>
    <col min="9" max="9" width="20.453125" style="41" customWidth="1"/>
    <col min="10" max="10" width="13" style="41" customWidth="1"/>
    <col min="11" max="16384" width="8.7265625" style="41"/>
  </cols>
  <sheetData>
    <row r="1" spans="1:9" x14ac:dyDescent="0.35">
      <c r="A1" s="38" t="s">
        <v>4</v>
      </c>
      <c r="B1" s="39" t="s">
        <v>0</v>
      </c>
      <c r="C1" s="40" t="s">
        <v>1</v>
      </c>
      <c r="D1" s="39" t="s">
        <v>2</v>
      </c>
      <c r="E1" s="39" t="s">
        <v>3</v>
      </c>
      <c r="F1" s="39" t="s">
        <v>7</v>
      </c>
      <c r="G1" s="39" t="s">
        <v>8</v>
      </c>
      <c r="H1" s="39" t="s">
        <v>9</v>
      </c>
      <c r="I1" s="39" t="s">
        <v>10</v>
      </c>
    </row>
    <row r="2" spans="1:9" x14ac:dyDescent="0.35">
      <c r="A2" s="42">
        <v>1</v>
      </c>
      <c r="B2" s="43">
        <v>41844</v>
      </c>
      <c r="C2" s="44">
        <v>0.54138888888888892</v>
      </c>
      <c r="E2" s="41">
        <v>0.73199999999999998</v>
      </c>
    </row>
    <row r="3" spans="1:9" x14ac:dyDescent="0.35">
      <c r="A3" s="42">
        <v>2</v>
      </c>
      <c r="B3" s="43">
        <v>41869</v>
      </c>
      <c r="C3" s="45">
        <v>0.56285879629629632</v>
      </c>
      <c r="D3" s="41">
        <v>0.23</v>
      </c>
      <c r="E3" s="34">
        <v>1.4139999999999999</v>
      </c>
      <c r="F3" s="34"/>
      <c r="G3" s="34">
        <f>LOG(D3-0.062)</f>
        <v>-0.77469071827413716</v>
      </c>
      <c r="H3" s="34">
        <f>LOG(E3)</f>
        <v>0.15044940946088059</v>
      </c>
    </row>
    <row r="4" spans="1:9" x14ac:dyDescent="0.35">
      <c r="A4" s="42">
        <v>3</v>
      </c>
      <c r="B4" s="43">
        <v>42109</v>
      </c>
      <c r="C4" s="45">
        <v>0.40583333333333332</v>
      </c>
      <c r="D4" s="41">
        <v>0.47489999999999999</v>
      </c>
      <c r="E4" s="34">
        <v>5.0590000000000002</v>
      </c>
      <c r="F4" s="34"/>
      <c r="G4" s="34">
        <f t="shared" ref="G4:G16" si="0">LOG(D4-0.062)</f>
        <v>-0.38415511712529787</v>
      </c>
      <c r="H4" s="34">
        <f t="shared" ref="H4:H16" si="1">LOG(E4)</f>
        <v>0.70406467940856743</v>
      </c>
    </row>
    <row r="5" spans="1:9" x14ac:dyDescent="0.35">
      <c r="A5" s="42">
        <v>4</v>
      </c>
      <c r="B5" s="43">
        <v>42142</v>
      </c>
      <c r="C5" s="45">
        <v>0.47453703703703703</v>
      </c>
      <c r="D5" s="41">
        <v>0.23</v>
      </c>
      <c r="E5" s="34">
        <v>1.085</v>
      </c>
      <c r="F5" s="34"/>
      <c r="G5" s="34">
        <f t="shared" si="0"/>
        <v>-0.77469071827413716</v>
      </c>
      <c r="H5" s="34">
        <f t="shared" si="1"/>
        <v>3.5429738184548303E-2</v>
      </c>
    </row>
    <row r="6" spans="1:9" x14ac:dyDescent="0.35">
      <c r="A6" s="46">
        <v>5</v>
      </c>
      <c r="B6" s="47">
        <v>42179</v>
      </c>
      <c r="C6" s="48">
        <v>0.49358796296296298</v>
      </c>
      <c r="D6" s="49">
        <v>0.41360000000000002</v>
      </c>
      <c r="E6" s="34">
        <v>4.1351000000000004</v>
      </c>
      <c r="F6" s="34"/>
      <c r="G6" s="34">
        <f t="shared" si="0"/>
        <v>-0.45395113359826567</v>
      </c>
      <c r="H6" s="34">
        <f t="shared" si="1"/>
        <v>0.61648601665109382</v>
      </c>
    </row>
    <row r="7" spans="1:9" x14ac:dyDescent="0.35">
      <c r="A7" s="46">
        <v>6</v>
      </c>
      <c r="B7" s="47">
        <v>42207</v>
      </c>
      <c r="C7" s="48">
        <v>0.55945601851851856</v>
      </c>
      <c r="D7" s="49">
        <v>0.47870000000000001</v>
      </c>
      <c r="E7" s="34">
        <v>5.9028999999999998</v>
      </c>
      <c r="F7" s="34"/>
      <c r="G7" s="34">
        <f t="shared" si="0"/>
        <v>-0.38017649954272198</v>
      </c>
      <c r="H7" s="34">
        <f t="shared" si="1"/>
        <v>0.77106542597639482</v>
      </c>
    </row>
    <row r="8" spans="1:9" x14ac:dyDescent="0.35">
      <c r="A8" s="46">
        <v>7</v>
      </c>
      <c r="B8" s="47">
        <v>42221</v>
      </c>
      <c r="C8" s="48">
        <v>0.50672453703703701</v>
      </c>
      <c r="D8" s="49">
        <v>0.2366</v>
      </c>
      <c r="E8" s="34">
        <v>1.4054</v>
      </c>
      <c r="F8" s="34"/>
      <c r="G8" s="34">
        <f t="shared" si="0"/>
        <v>-0.75795576063044912</v>
      </c>
      <c r="H8" s="34">
        <f t="shared" si="1"/>
        <v>0.14779994920119999</v>
      </c>
    </row>
    <row r="9" spans="1:9" x14ac:dyDescent="0.35">
      <c r="A9" s="46">
        <v>8</v>
      </c>
      <c r="B9" s="47">
        <v>42235</v>
      </c>
      <c r="C9" s="48">
        <v>0.47557870370370375</v>
      </c>
      <c r="D9" s="49">
        <v>0.1608</v>
      </c>
      <c r="E9" s="34">
        <v>0.75609999999999999</v>
      </c>
      <c r="F9" s="34"/>
      <c r="G9" s="34">
        <f t="shared" si="0"/>
        <v>-1.0052430554123719</v>
      </c>
      <c r="H9" s="34">
        <f t="shared" si="1"/>
        <v>-0.12142076193778079</v>
      </c>
    </row>
    <row r="10" spans="1:9" x14ac:dyDescent="0.35">
      <c r="A10" s="46">
        <v>9</v>
      </c>
      <c r="B10" s="47">
        <v>42293</v>
      </c>
      <c r="C10" s="50">
        <v>0.41173611111111108</v>
      </c>
      <c r="D10" s="49">
        <v>8.6900000000000005E-2</v>
      </c>
      <c r="E10" s="34">
        <v>0.30790000000000001</v>
      </c>
      <c r="F10" s="34"/>
      <c r="G10" s="34">
        <f t="shared" si="0"/>
        <v>-1.6038006529042637</v>
      </c>
      <c r="H10" s="34">
        <f t="shared" si="1"/>
        <v>-0.51159031109680186</v>
      </c>
    </row>
    <row r="11" spans="1:9" x14ac:dyDescent="0.35">
      <c r="A11" s="46">
        <v>10</v>
      </c>
      <c r="B11" s="51">
        <v>42318</v>
      </c>
      <c r="C11" s="50">
        <v>0.44869212962962962</v>
      </c>
      <c r="D11" s="49">
        <v>0.1651</v>
      </c>
      <c r="E11" s="34">
        <v>0.74050000000000005</v>
      </c>
      <c r="F11" s="34"/>
      <c r="G11" s="34">
        <f t="shared" si="0"/>
        <v>-0.98674133471648351</v>
      </c>
      <c r="H11" s="34">
        <f t="shared" si="1"/>
        <v>-0.1304749371427727</v>
      </c>
    </row>
    <row r="12" spans="1:9" x14ac:dyDescent="0.35">
      <c r="A12" s="46">
        <v>11</v>
      </c>
      <c r="B12" s="51">
        <v>42479</v>
      </c>
      <c r="C12" s="50">
        <v>0.49975694444444446</v>
      </c>
      <c r="D12" s="52">
        <v>0.29599999999999999</v>
      </c>
      <c r="E12" s="34">
        <v>1.9466000000000001</v>
      </c>
      <c r="F12" s="34"/>
      <c r="G12" s="34">
        <f t="shared" si="0"/>
        <v>-0.63078414258985716</v>
      </c>
      <c r="H12" s="34">
        <f t="shared" si="1"/>
        <v>0.28927671903935959</v>
      </c>
      <c r="I12" s="41" t="s">
        <v>6</v>
      </c>
    </row>
    <row r="13" spans="1:9" x14ac:dyDescent="0.35">
      <c r="A13" s="42">
        <v>12</v>
      </c>
      <c r="B13" s="51">
        <v>42538</v>
      </c>
      <c r="C13" s="53">
        <v>0.46491898148148153</v>
      </c>
      <c r="D13" s="41">
        <v>0.22500000000000001</v>
      </c>
      <c r="E13" s="34">
        <v>1.1692</v>
      </c>
      <c r="F13" s="34"/>
      <c r="G13" s="34">
        <f t="shared" si="0"/>
        <v>-0.78781239559604221</v>
      </c>
      <c r="H13" s="34">
        <f t="shared" si="1"/>
        <v>6.7888806685398817E-2</v>
      </c>
    </row>
    <row r="14" spans="1:9" x14ac:dyDescent="0.35">
      <c r="A14" s="42">
        <v>13</v>
      </c>
      <c r="B14" s="51">
        <v>42571</v>
      </c>
      <c r="C14" s="53">
        <v>0.49754629629629626</v>
      </c>
      <c r="D14" s="41">
        <v>8.7599999999999997E-2</v>
      </c>
      <c r="E14" s="34">
        <v>0.32519999999999999</v>
      </c>
      <c r="F14" s="34"/>
      <c r="G14" s="34">
        <f t="shared" si="0"/>
        <v>-1.5917600346881504</v>
      </c>
      <c r="H14" s="34">
        <f t="shared" si="1"/>
        <v>-0.48784946307796945</v>
      </c>
    </row>
    <row r="15" spans="1:9" x14ac:dyDescent="0.35">
      <c r="A15" s="42">
        <v>14</v>
      </c>
      <c r="B15" s="51">
        <v>42634</v>
      </c>
      <c r="C15" s="53">
        <v>0.48546296296296299</v>
      </c>
      <c r="D15" s="41">
        <v>0.17180000000000001</v>
      </c>
      <c r="E15" s="34">
        <v>0.65249999999999997</v>
      </c>
      <c r="F15" s="34"/>
      <c r="G15" s="34">
        <f t="shared" si="0"/>
        <v>-0.95939765988592685</v>
      </c>
      <c r="H15" s="34">
        <f t="shared" si="1"/>
        <v>-0.18541948398968144</v>
      </c>
    </row>
    <row r="16" spans="1:9" x14ac:dyDescent="0.35">
      <c r="A16" s="42">
        <v>15</v>
      </c>
      <c r="B16" s="51">
        <v>42682</v>
      </c>
      <c r="C16" s="53">
        <v>0.52708333333333335</v>
      </c>
      <c r="D16" s="41">
        <v>0.26450000000000001</v>
      </c>
      <c r="E16" s="34">
        <v>1.4019999999999999</v>
      </c>
      <c r="F16" s="34"/>
      <c r="G16" s="34">
        <f t="shared" si="0"/>
        <v>-0.69357497244931265</v>
      </c>
      <c r="H16" s="34">
        <f t="shared" si="1"/>
        <v>0.14674801363063983</v>
      </c>
    </row>
    <row r="17" spans="1:20" x14ac:dyDescent="0.35">
      <c r="B17" s="51"/>
      <c r="E17" s="34"/>
      <c r="F17" s="34"/>
      <c r="G17" s="34"/>
      <c r="H17" s="34"/>
    </row>
    <row r="18" spans="1:20" x14ac:dyDescent="0.35">
      <c r="B18" s="51"/>
      <c r="E18" s="34"/>
      <c r="F18" s="34"/>
      <c r="G18" s="34"/>
      <c r="H18" s="34"/>
    </row>
    <row r="19" spans="1:20" x14ac:dyDescent="0.35">
      <c r="B19" s="43"/>
      <c r="E19" s="34"/>
      <c r="F19" s="34"/>
      <c r="G19" s="34"/>
      <c r="H19" s="34"/>
    </row>
    <row r="20" spans="1:20" x14ac:dyDescent="0.35">
      <c r="B20" s="43"/>
      <c r="E20" s="34"/>
      <c r="F20" s="34" t="s">
        <v>11</v>
      </c>
      <c r="G20" s="34">
        <v>6.2E-2</v>
      </c>
      <c r="H20" s="34"/>
    </row>
    <row r="21" spans="1:20" x14ac:dyDescent="0.35">
      <c r="B21" s="43"/>
      <c r="E21" s="34"/>
      <c r="F21" s="34" t="s">
        <v>12</v>
      </c>
      <c r="G21" s="34">
        <v>12.1143</v>
      </c>
      <c r="H21" s="34"/>
    </row>
    <row r="22" spans="1:20" x14ac:dyDescent="0.35">
      <c r="B22" s="43"/>
      <c r="E22" s="34"/>
      <c r="F22" s="34" t="s">
        <v>13</v>
      </c>
      <c r="G22" s="34">
        <v>0.98700669826023701</v>
      </c>
      <c r="H22" s="34"/>
    </row>
    <row r="23" spans="1:20" x14ac:dyDescent="0.35">
      <c r="B23" s="43"/>
      <c r="E23" s="34"/>
      <c r="F23" s="34"/>
      <c r="G23" s="34"/>
      <c r="H23" s="34"/>
    </row>
    <row r="24" spans="1:20" s="39" customFormat="1" x14ac:dyDescent="0.35">
      <c r="A24" s="38"/>
      <c r="B24" s="43"/>
      <c r="C24" s="53"/>
      <c r="D24" s="41"/>
      <c r="E24" s="34"/>
      <c r="F24" s="34" t="s">
        <v>16</v>
      </c>
      <c r="G24" s="34">
        <f>10^0.9385</f>
        <v>8.679605772923777</v>
      </c>
      <c r="H24" s="34"/>
      <c r="M24" s="41"/>
    </row>
    <row r="25" spans="1:20" s="39" customFormat="1" x14ac:dyDescent="0.35">
      <c r="A25" s="38"/>
      <c r="B25" s="54"/>
      <c r="C25" s="53"/>
      <c r="E25" s="34"/>
      <c r="F25" s="34"/>
      <c r="G25" s="34"/>
      <c r="H25" s="34"/>
      <c r="M25" s="41"/>
    </row>
    <row r="26" spans="1:20" s="39" customFormat="1" x14ac:dyDescent="0.35">
      <c r="A26" s="38"/>
      <c r="B26" s="54"/>
      <c r="C26" s="53"/>
      <c r="E26" s="34"/>
      <c r="F26" s="34"/>
      <c r="G26" s="34"/>
      <c r="H26" s="34"/>
      <c r="M26" s="41"/>
    </row>
    <row r="27" spans="1:20" s="39" customFormat="1" x14ac:dyDescent="0.35">
      <c r="A27" s="38"/>
      <c r="B27" s="54"/>
      <c r="C27" s="53"/>
      <c r="E27" s="34"/>
      <c r="F27" s="34"/>
      <c r="G27" s="34"/>
      <c r="H27" s="34"/>
      <c r="M27" s="41"/>
    </row>
    <row r="28" spans="1:20" s="39" customFormat="1" x14ac:dyDescent="0.35">
      <c r="A28" s="38"/>
      <c r="B28" s="43" t="s">
        <v>15</v>
      </c>
      <c r="C28" s="53" t="s">
        <v>14</v>
      </c>
      <c r="E28" s="34" t="s">
        <v>17</v>
      </c>
      <c r="F28" s="34"/>
      <c r="G28" s="34"/>
      <c r="H28" s="34"/>
      <c r="M28" s="41"/>
      <c r="T28" s="55"/>
    </row>
    <row r="29" spans="1:20" x14ac:dyDescent="0.35">
      <c r="C29" s="56"/>
      <c r="E29" s="34"/>
      <c r="F29" s="34"/>
      <c r="G29" s="34"/>
      <c r="H29" s="34"/>
    </row>
    <row r="30" spans="1:20" x14ac:dyDescent="0.35">
      <c r="E30" s="34"/>
      <c r="F30" s="34"/>
      <c r="G30" s="34"/>
      <c r="H30" s="34"/>
    </row>
    <row r="31" spans="1:20" x14ac:dyDescent="0.35">
      <c r="B31" s="35"/>
      <c r="D31" s="36"/>
      <c r="E31" s="34"/>
      <c r="F31" s="34"/>
      <c r="G31" s="34"/>
      <c r="H31" s="34"/>
      <c r="I31" s="34"/>
    </row>
    <row r="32" spans="1:20" x14ac:dyDescent="0.35">
      <c r="B32" s="35"/>
      <c r="D32" s="36"/>
      <c r="E32" s="34"/>
      <c r="F32" s="34"/>
      <c r="G32" s="34"/>
      <c r="H32" s="34"/>
      <c r="I32" s="34"/>
    </row>
    <row r="33" spans="2:9" x14ac:dyDescent="0.35">
      <c r="B33" s="35"/>
      <c r="D33" s="36"/>
      <c r="E33" s="34"/>
      <c r="F33" s="34"/>
      <c r="G33" s="34"/>
      <c r="H33" s="34"/>
      <c r="I33" s="34"/>
    </row>
    <row r="34" spans="2:9" x14ac:dyDescent="0.35">
      <c r="B34" s="35"/>
      <c r="D34" s="36"/>
      <c r="I34" s="34"/>
    </row>
    <row r="35" spans="2:9" x14ac:dyDescent="0.35">
      <c r="B35" s="35"/>
      <c r="D35" s="36"/>
      <c r="I35" s="34"/>
    </row>
    <row r="36" spans="2:9" x14ac:dyDescent="0.35">
      <c r="B36" s="35"/>
      <c r="D36" s="36"/>
      <c r="I36" s="34"/>
    </row>
    <row r="37" spans="2:9" x14ac:dyDescent="0.35">
      <c r="B37" s="35"/>
      <c r="D37" s="36"/>
      <c r="I37" s="34"/>
    </row>
    <row r="38" spans="2:9" x14ac:dyDescent="0.35">
      <c r="B38" s="35"/>
      <c r="D38" s="36"/>
      <c r="I38" s="34"/>
    </row>
    <row r="39" spans="2:9" x14ac:dyDescent="0.35">
      <c r="B39" s="35"/>
      <c r="D39" s="36"/>
      <c r="I39" s="34"/>
    </row>
    <row r="40" spans="2:9" x14ac:dyDescent="0.35">
      <c r="B40" s="35"/>
      <c r="D40" s="36"/>
      <c r="I40" s="34"/>
    </row>
    <row r="41" spans="2:9" x14ac:dyDescent="0.35">
      <c r="B41" s="35"/>
      <c r="D41" s="36"/>
      <c r="I41" s="34"/>
    </row>
    <row r="42" spans="2:9" x14ac:dyDescent="0.35">
      <c r="B42" s="35"/>
      <c r="D42" s="36"/>
      <c r="E42" s="39"/>
      <c r="F42" s="39"/>
      <c r="G42" s="39"/>
      <c r="H42" s="39"/>
      <c r="I42" s="34"/>
    </row>
    <row r="43" spans="2:9" x14ac:dyDescent="0.35">
      <c r="B43" s="35"/>
      <c r="D43" s="36"/>
      <c r="I43" s="34"/>
    </row>
    <row r="44" spans="2:9" x14ac:dyDescent="0.35">
      <c r="B44" s="35"/>
      <c r="D44" s="36"/>
      <c r="I44" s="37"/>
    </row>
    <row r="45" spans="2:9" x14ac:dyDescent="0.35">
      <c r="B45" s="35"/>
      <c r="D45" s="36"/>
      <c r="I45" s="34"/>
    </row>
    <row r="46" spans="2:9" x14ac:dyDescent="0.35">
      <c r="B46" s="35"/>
      <c r="D46" s="36"/>
      <c r="I46" s="37"/>
    </row>
    <row r="47" spans="2:9" x14ac:dyDescent="0.35">
      <c r="B47" s="35"/>
      <c r="D47" s="36"/>
      <c r="I47" s="37"/>
    </row>
    <row r="48" spans="2:9" x14ac:dyDescent="0.35">
      <c r="B48" s="35"/>
      <c r="D48" s="36"/>
    </row>
    <row r="49" spans="2:4" x14ac:dyDescent="0.35">
      <c r="B49" s="35"/>
      <c r="D49" s="36"/>
    </row>
    <row r="50" spans="2:4" x14ac:dyDescent="0.35">
      <c r="B50" s="35"/>
      <c r="D50" s="36"/>
    </row>
    <row r="51" spans="2:4" x14ac:dyDescent="0.35">
      <c r="B51" s="35"/>
      <c r="D51" s="36"/>
    </row>
    <row r="52" spans="2:4" x14ac:dyDescent="0.35">
      <c r="B52" s="35"/>
      <c r="D52" s="36"/>
    </row>
    <row r="53" spans="2:4" x14ac:dyDescent="0.35">
      <c r="B53" s="35"/>
      <c r="D53" s="36"/>
    </row>
  </sheetData>
  <sheetProtection selectLockedCells="1" selectUnlockedCell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topLeftCell="A16" zoomScale="85" zoomScaleNormal="85" workbookViewId="0">
      <selection activeCell="J3" sqref="J3"/>
    </sheetView>
  </sheetViews>
  <sheetFormatPr defaultRowHeight="14.5" x14ac:dyDescent="0.35"/>
  <cols>
    <col min="1" max="1" width="19.54296875" style="15" customWidth="1"/>
    <col min="2" max="2" width="11.81640625" bestFit="1" customWidth="1"/>
    <col min="3" max="3" width="14" style="2" bestFit="1" customWidth="1"/>
    <col min="5" max="5" width="16.81640625" style="59" customWidth="1"/>
    <col min="6" max="6" width="20.453125" customWidth="1"/>
    <col min="8" max="8" width="16" customWidth="1"/>
    <col min="10" max="10" width="9.90625" bestFit="1" customWidth="1"/>
    <col min="11" max="11" width="12.1796875" bestFit="1" customWidth="1"/>
  </cols>
  <sheetData>
    <row r="1" spans="1:11" x14ac:dyDescent="0.35">
      <c r="A1" s="16" t="s">
        <v>4</v>
      </c>
      <c r="B1" s="63" t="s">
        <v>0</v>
      </c>
      <c r="C1" s="64" t="s">
        <v>1</v>
      </c>
      <c r="D1" s="63" t="s">
        <v>2</v>
      </c>
      <c r="E1" s="65" t="s">
        <v>3</v>
      </c>
    </row>
    <row r="2" spans="1:11" x14ac:dyDescent="0.35">
      <c r="A2" s="24">
        <v>1</v>
      </c>
      <c r="B2" s="66">
        <v>41844</v>
      </c>
      <c r="C2" s="61">
        <v>0.61269675925925926</v>
      </c>
      <c r="D2" s="67"/>
      <c r="E2" s="57">
        <v>0.80210000000000004</v>
      </c>
    </row>
    <row r="3" spans="1:11" x14ac:dyDescent="0.35">
      <c r="A3" s="24">
        <v>2</v>
      </c>
      <c r="B3" s="68">
        <v>41869</v>
      </c>
      <c r="C3" s="61">
        <v>0.62927083333333333</v>
      </c>
      <c r="D3" s="69">
        <v>0.1195</v>
      </c>
      <c r="E3" s="57">
        <v>1.2039</v>
      </c>
      <c r="F3" s="3">
        <f>0.1592*(D3-H5)^J3</f>
        <v>1.1889806503718185E-2</v>
      </c>
      <c r="G3" s="3" t="s">
        <v>18</v>
      </c>
      <c r="H3" s="22" t="s">
        <v>19</v>
      </c>
      <c r="I3" s="3" t="s">
        <v>12</v>
      </c>
      <c r="J3" s="3">
        <f>10^0.0314</f>
        <v>1.0749790488200823</v>
      </c>
    </row>
    <row r="4" spans="1:11" x14ac:dyDescent="0.35">
      <c r="A4" s="24">
        <v>3</v>
      </c>
      <c r="B4" s="68">
        <v>42179</v>
      </c>
      <c r="C4" s="61">
        <v>0.5704745370370371</v>
      </c>
      <c r="D4" s="69">
        <v>0.34329999999999999</v>
      </c>
      <c r="E4" s="57">
        <v>4.5846</v>
      </c>
      <c r="F4" s="3"/>
      <c r="G4" s="3" t="s">
        <v>20</v>
      </c>
      <c r="H4" s="22" t="s">
        <v>21</v>
      </c>
      <c r="I4" s="3"/>
      <c r="J4" s="3"/>
    </row>
    <row r="5" spans="1:11" x14ac:dyDescent="0.35">
      <c r="A5" s="24">
        <v>4</v>
      </c>
      <c r="B5" s="66">
        <v>42207</v>
      </c>
      <c r="C5" s="61">
        <v>0.67195601851851849</v>
      </c>
      <c r="D5" s="69">
        <v>0.374</v>
      </c>
      <c r="E5" s="62">
        <v>5.8615000000000004</v>
      </c>
      <c r="F5" s="3"/>
      <c r="G5" s="3" t="s">
        <v>11</v>
      </c>
      <c r="H5" s="3">
        <v>0.03</v>
      </c>
      <c r="I5" s="3"/>
      <c r="J5" s="3"/>
    </row>
    <row r="6" spans="1:11" x14ac:dyDescent="0.35">
      <c r="A6" s="24">
        <v>5</v>
      </c>
      <c r="B6" s="66">
        <v>42221</v>
      </c>
      <c r="C6" s="61">
        <v>0.57600694444444445</v>
      </c>
      <c r="D6" s="69">
        <v>0.13200000000000001</v>
      </c>
      <c r="E6" s="62">
        <v>1.4858</v>
      </c>
      <c r="F6" s="3"/>
      <c r="G6" s="3" t="s">
        <v>13</v>
      </c>
      <c r="H6" s="3">
        <v>6.2899999999999998E-2</v>
      </c>
      <c r="I6" s="3"/>
      <c r="J6" s="3"/>
    </row>
    <row r="7" spans="1:11" x14ac:dyDescent="0.35">
      <c r="A7" s="24">
        <v>6</v>
      </c>
      <c r="B7" s="66">
        <v>42235</v>
      </c>
      <c r="C7" s="61">
        <v>0.54245370370370372</v>
      </c>
      <c r="D7" s="69">
        <v>5.67E-2</v>
      </c>
      <c r="E7" s="62">
        <v>0.75470000000000004</v>
      </c>
      <c r="F7" s="3"/>
      <c r="G7" s="3"/>
      <c r="H7" s="3"/>
      <c r="I7" s="3"/>
      <c r="J7" s="3"/>
    </row>
    <row r="8" spans="1:11" ht="15.5" x14ac:dyDescent="0.35">
      <c r="A8" s="24">
        <v>7</v>
      </c>
      <c r="B8" s="70">
        <v>42402</v>
      </c>
      <c r="C8" s="71">
        <v>0.54224537037037035</v>
      </c>
      <c r="D8" s="67">
        <v>0.157</v>
      </c>
      <c r="E8" s="72">
        <v>1.9276</v>
      </c>
      <c r="F8" s="3"/>
      <c r="G8" s="3"/>
      <c r="H8" s="3"/>
      <c r="I8" s="3"/>
      <c r="J8" s="3"/>
    </row>
    <row r="9" spans="1:11" ht="15.5" x14ac:dyDescent="0.35">
      <c r="A9" s="15">
        <v>8</v>
      </c>
      <c r="B9" s="73">
        <v>42479</v>
      </c>
      <c r="C9" s="74">
        <v>0.61034722222222226</v>
      </c>
      <c r="D9" s="75">
        <v>0.1825</v>
      </c>
      <c r="E9" s="72">
        <v>2.0762999999999998</v>
      </c>
      <c r="F9" s="3"/>
      <c r="G9" s="3"/>
      <c r="H9" s="3"/>
      <c r="I9" s="3"/>
      <c r="J9" s="3"/>
      <c r="K9" s="53" t="s">
        <v>14</v>
      </c>
    </row>
    <row r="10" spans="1:11" ht="15.5" x14ac:dyDescent="0.35">
      <c r="A10" s="15">
        <v>9</v>
      </c>
      <c r="B10" s="76">
        <v>42634</v>
      </c>
      <c r="C10" s="74">
        <v>0.40605324074074073</v>
      </c>
      <c r="D10" s="75">
        <v>6.3799999999999996E-2</v>
      </c>
      <c r="E10" s="72">
        <v>0.83499999999999996</v>
      </c>
      <c r="F10" s="3"/>
      <c r="G10" s="3"/>
      <c r="H10" s="3"/>
      <c r="I10" s="3"/>
      <c r="J10" s="3"/>
    </row>
    <row r="11" spans="1:11" ht="15.5" x14ac:dyDescent="0.35">
      <c r="B11" s="5"/>
      <c r="E11" s="58"/>
      <c r="K11" t="s">
        <v>22</v>
      </c>
    </row>
    <row r="12" spans="1:11" ht="15.5" x14ac:dyDescent="0.35">
      <c r="B12" s="1"/>
      <c r="E12" s="58"/>
    </row>
    <row r="13" spans="1:11" ht="15.5" x14ac:dyDescent="0.35">
      <c r="B13" s="1"/>
      <c r="E13" s="58"/>
    </row>
    <row r="14" spans="1:11" ht="15.5" x14ac:dyDescent="0.35">
      <c r="B14" s="1"/>
      <c r="E14" s="58"/>
    </row>
    <row r="15" spans="1:11" ht="15.5" x14ac:dyDescent="0.35">
      <c r="B15" s="1"/>
      <c r="E15" s="58"/>
    </row>
    <row r="16" spans="1:11" s="8" customFormat="1" ht="15.5" x14ac:dyDescent="0.35">
      <c r="A16" s="16"/>
      <c r="B16" s="13"/>
      <c r="C16" s="2"/>
      <c r="D16" s="14"/>
      <c r="E16" s="58"/>
      <c r="J16"/>
    </row>
    <row r="17" spans="1:17" s="8" customFormat="1" ht="15.5" x14ac:dyDescent="0.35">
      <c r="A17" s="16"/>
      <c r="B17" s="7"/>
      <c r="C17" s="2"/>
      <c r="E17" s="58"/>
      <c r="J17"/>
    </row>
    <row r="18" spans="1:17" s="8" customFormat="1" ht="15.5" x14ac:dyDescent="0.35">
      <c r="A18" s="16"/>
      <c r="B18" s="7"/>
      <c r="C18" s="2"/>
      <c r="E18" s="58"/>
      <c r="J18"/>
    </row>
    <row r="19" spans="1:17" s="8" customFormat="1" ht="15.5" x14ac:dyDescent="0.35">
      <c r="A19" s="16"/>
      <c r="B19" s="7"/>
      <c r="C19" s="2"/>
      <c r="E19" s="58"/>
      <c r="J19"/>
    </row>
    <row r="20" spans="1:17" s="8" customFormat="1" ht="15.5" x14ac:dyDescent="0.35">
      <c r="A20" s="16"/>
      <c r="B20" s="7"/>
      <c r="C20" s="2"/>
      <c r="E20" s="58"/>
      <c r="J20"/>
      <c r="Q20" s="22" t="s">
        <v>5</v>
      </c>
    </row>
    <row r="21" spans="1:17" ht="15.5" x14ac:dyDescent="0.35">
      <c r="E21" s="58"/>
    </row>
    <row r="22" spans="1:17" ht="15.5" x14ac:dyDescent="0.35">
      <c r="E22" s="58"/>
      <c r="F22" s="3"/>
    </row>
    <row r="23" spans="1:17" ht="15.5" x14ac:dyDescent="0.35">
      <c r="B23" s="10"/>
      <c r="D23" s="11"/>
      <c r="E23" s="58"/>
      <c r="F23" s="6"/>
    </row>
    <row r="24" spans="1:17" ht="15.5" x14ac:dyDescent="0.35">
      <c r="B24" s="10"/>
      <c r="D24" s="11"/>
      <c r="E24" s="58"/>
      <c r="F24" s="6"/>
    </row>
    <row r="25" spans="1:17" ht="15.5" x14ac:dyDescent="0.35">
      <c r="B25" s="10"/>
      <c r="D25" s="12"/>
      <c r="E25" s="58"/>
      <c r="F25" s="6"/>
    </row>
    <row r="26" spans="1:17" ht="15.5" x14ac:dyDescent="0.35">
      <c r="B26" s="10"/>
      <c r="D26" s="12"/>
      <c r="F26" s="6"/>
    </row>
    <row r="27" spans="1:17" ht="15.5" x14ac:dyDescent="0.35">
      <c r="B27" s="10"/>
      <c r="D27" s="12"/>
      <c r="F27" s="6"/>
    </row>
    <row r="28" spans="1:17" ht="15.5" x14ac:dyDescent="0.35">
      <c r="B28" s="10"/>
      <c r="D28" s="12"/>
      <c r="F28" s="6"/>
    </row>
    <row r="29" spans="1:17" ht="15.5" x14ac:dyDescent="0.35">
      <c r="B29" s="10"/>
      <c r="D29" s="11"/>
      <c r="F29" s="6"/>
    </row>
    <row r="30" spans="1:17" ht="15.5" x14ac:dyDescent="0.35">
      <c r="B30" s="10"/>
      <c r="D30" s="11"/>
      <c r="F30" s="6"/>
    </row>
    <row r="31" spans="1:17" ht="15.5" x14ac:dyDescent="0.35">
      <c r="B31" s="10"/>
      <c r="D31" s="11"/>
      <c r="F31" s="6"/>
    </row>
    <row r="32" spans="1:17" ht="15.5" x14ac:dyDescent="0.35">
      <c r="B32" s="10"/>
      <c r="D32" s="11"/>
      <c r="F32" s="6"/>
    </row>
    <row r="33" spans="2:6" ht="15.5" x14ac:dyDescent="0.35">
      <c r="B33" s="10"/>
      <c r="D33" s="11"/>
      <c r="F33" s="6"/>
    </row>
    <row r="34" spans="2:6" ht="15.5" x14ac:dyDescent="0.35">
      <c r="B34" s="10"/>
      <c r="D34" s="11"/>
      <c r="E34" s="60"/>
      <c r="F34" s="6"/>
    </row>
    <row r="35" spans="2:6" ht="15.5" x14ac:dyDescent="0.35">
      <c r="B35" s="10"/>
      <c r="D35" s="11"/>
      <c r="F35" s="6"/>
    </row>
    <row r="36" spans="2:6" ht="15.5" x14ac:dyDescent="0.35">
      <c r="B36" s="10"/>
      <c r="D36" s="11"/>
      <c r="F36" s="9"/>
    </row>
    <row r="37" spans="2:6" ht="15.5" x14ac:dyDescent="0.35">
      <c r="B37" s="10"/>
      <c r="D37" s="11"/>
      <c r="F37" s="6"/>
    </row>
    <row r="38" spans="2:6" ht="15.5" x14ac:dyDescent="0.35">
      <c r="B38" s="10"/>
      <c r="D38" s="11"/>
      <c r="F38" s="9"/>
    </row>
    <row r="39" spans="2:6" ht="15.5" x14ac:dyDescent="0.35">
      <c r="B39" s="10"/>
      <c r="D39" s="11"/>
      <c r="F39" s="9"/>
    </row>
    <row r="40" spans="2:6" ht="15.5" x14ac:dyDescent="0.35">
      <c r="B40" s="10"/>
      <c r="D40" s="11"/>
    </row>
    <row r="41" spans="2:6" ht="15.5" x14ac:dyDescent="0.35">
      <c r="B41" s="10"/>
      <c r="D41" s="11"/>
    </row>
    <row r="42" spans="2:6" ht="15.5" x14ac:dyDescent="0.35">
      <c r="B42" s="10"/>
      <c r="D42" s="11"/>
    </row>
    <row r="43" spans="2:6" ht="15.5" x14ac:dyDescent="0.35">
      <c r="B43" s="10"/>
      <c r="D43" s="11"/>
    </row>
    <row r="44" spans="2:6" ht="15.5" x14ac:dyDescent="0.35">
      <c r="B44" s="10"/>
      <c r="D44" s="11"/>
    </row>
    <row r="45" spans="2:6" ht="15.5" x14ac:dyDescent="0.35">
      <c r="B45" s="10"/>
      <c r="D45" s="11"/>
    </row>
  </sheetData>
  <sheetProtection selectLockedCells="1" selectUn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BMSP</vt:lpstr>
      <vt:lpstr>BlackMoBridge</vt:lpstr>
      <vt:lpstr>BlackMoatMo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Rating Curves</dc:title>
  <dc:creator>Brandon Forsythe</dc:creator>
  <cp:keywords>Teen Shale Network, Outreach</cp:keywords>
  <cp:lastModifiedBy>Brandon</cp:lastModifiedBy>
  <dcterms:created xsi:type="dcterms:W3CDTF">2015-04-03T14:49:55Z</dcterms:created>
  <dcterms:modified xsi:type="dcterms:W3CDTF">2017-01-31T16:05:44Z</dcterms:modified>
</cp:coreProperties>
</file>