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https://pennstateoffice365-my.sharepoint.com/personal/awr5513_psu_edu/Documents/Desktop/"/>
    </mc:Choice>
  </mc:AlternateContent>
  <xr:revisionPtr revIDLastSave="0" documentId="8_{0D0108AC-99B4-4954-81A6-C37DF45595B1}" xr6:coauthVersionLast="45" xr6:coauthVersionMax="45" xr10:uidLastSave="{00000000-0000-0000-0000-000000000000}"/>
  <bookViews>
    <workbookView xWindow="-120" yWindow="-120" windowWidth="21840" windowHeight="13140" tabRatio="890" activeTab="3" xr2:uid="{00000000-000D-0000-FFFF-FFFF00000000}"/>
  </bookViews>
  <sheets>
    <sheet name="Results" sheetId="1" r:id="rId1"/>
    <sheet name="Instruments" sheetId="4" r:id="rId2"/>
    <sheet name="Dissolution Methods" sheetId="8" r:id="rId3"/>
    <sheet name="Definition of Terms" sheetId="6" r:id="rId4"/>
  </sheets>
  <definedNames>
    <definedName name="_xlnm.Print_Area" localSheetId="0">Results!$A$1:$O$85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5" i="1" l="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C70" i="1"/>
  <c r="C74" i="1" s="1"/>
  <c r="D70" i="1"/>
  <c r="D74" i="1" s="1"/>
  <c r="E70" i="1"/>
  <c r="E74" i="1" s="1"/>
  <c r="F70" i="1"/>
  <c r="F72" i="1" s="1"/>
  <c r="G70" i="1"/>
  <c r="G74" i="1" s="1"/>
  <c r="H70" i="1"/>
  <c r="H74" i="1" s="1"/>
  <c r="I70" i="1"/>
  <c r="I74" i="1" s="1"/>
  <c r="J70" i="1"/>
  <c r="J72" i="1" s="1"/>
  <c r="K70" i="1"/>
  <c r="L70" i="1"/>
  <c r="L74" i="1"/>
  <c r="M70" i="1"/>
  <c r="M74" i="1"/>
  <c r="N70" i="1"/>
  <c r="N74" i="1"/>
  <c r="C71" i="1"/>
  <c r="C72" i="1"/>
  <c r="D71" i="1"/>
  <c r="D72" i="1"/>
  <c r="E71" i="1"/>
  <c r="F71" i="1"/>
  <c r="G71" i="1"/>
  <c r="G72" i="1" s="1"/>
  <c r="H71" i="1"/>
  <c r="H72" i="1"/>
  <c r="I71" i="1"/>
  <c r="I72" i="1" s="1"/>
  <c r="J71" i="1"/>
  <c r="K71" i="1"/>
  <c r="L71" i="1"/>
  <c r="L72" i="1" s="1"/>
  <c r="M71" i="1"/>
  <c r="M72" i="1" s="1"/>
  <c r="N71" i="1"/>
  <c r="N72" i="1" s="1"/>
  <c r="R70" i="1"/>
  <c r="R74" i="1"/>
  <c r="R71" i="1"/>
  <c r="R72" i="1"/>
  <c r="E72" i="1"/>
  <c r="K72" i="1"/>
  <c r="K74" i="1"/>
  <c r="J74" i="1" l="1"/>
  <c r="F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_</author>
  </authors>
  <commentList>
    <comment ref="B17" authorId="0" shapeId="0" xr:uid="{00000000-0006-0000-0000-000001000000}">
      <text>
        <r>
          <rPr>
            <b/>
            <sz val="8"/>
            <color indexed="81"/>
            <rFont val="Tahoma"/>
            <family val="2"/>
          </rPr>
          <t>As-Received Basis = Values presented are the values in the sample as received by the lab.
Dry Basis- Values presented are the values in the sample AFTER drying.
ASH Basis - sample is ashed to eliminate volatiles and organics and the values presented are reported on the "ash" remaining.</t>
        </r>
      </text>
    </comment>
    <comment ref="B19" authorId="0" shapeId="0" xr:uid="{00000000-0006-0000-0000-000002000000}">
      <text>
        <r>
          <rPr>
            <b/>
            <sz val="8"/>
            <color indexed="81"/>
            <rFont val="Tahoma"/>
            <family val="2"/>
          </rPr>
          <t>Lithium Metaborate Fusion
The sample is mixed with a lithium metaborate flux, heated to 1000C in an ultra pure graphite crucible, and the resultant bead is dissolved in a nitric acid solution.  The solution is then diluted and run along with similarly prepared solutions from certified rock standards.</t>
        </r>
      </text>
    </comment>
  </commentList>
</comments>
</file>

<file path=xl/sharedStrings.xml><?xml version="1.0" encoding="utf-8"?>
<sst xmlns="http://schemas.openxmlformats.org/spreadsheetml/2006/main" count="280" uniqueCount="261">
  <si>
    <t>Accuracy</t>
  </si>
  <si>
    <t>Precision</t>
  </si>
  <si>
    <t>precision is the degree to which replicates agree with each other</t>
  </si>
  <si>
    <t>usually defined as the universally accepted value for a particular solid or solution</t>
  </si>
  <si>
    <t>Acid Digestion on a hot plate</t>
  </si>
  <si>
    <t>Microwave digestion</t>
  </si>
  <si>
    <t>heated in a pressurized vessel by microwaves.</t>
  </si>
  <si>
    <t>The solid and a mix of acids (commonly a combination of nitric, hydrochloric, and /or perchloric) is</t>
  </si>
  <si>
    <t xml:space="preserve">placed in an open dish (typically platinum, teflon, or glass) and heated to dryness on a hot plate. </t>
  </si>
  <si>
    <t>The residue is then dissolved with a dilute nitric acid solution and run.</t>
  </si>
  <si>
    <t>The solid and a mix of acids (commonly a combination of nitric, hydrochloric, hydrofluoric and /or perchloric) is</t>
  </si>
  <si>
    <t xml:space="preserve">Pros: </t>
  </si>
  <si>
    <t>fast</t>
  </si>
  <si>
    <t>works best with metallic samples.</t>
  </si>
  <si>
    <t>Cons:</t>
  </si>
  <si>
    <t>Silicon is lost when hydrofluoric acid is used.</t>
  </si>
  <si>
    <t>Will not be effective for silicates and most ceramics.</t>
  </si>
  <si>
    <t>Pros:</t>
  </si>
  <si>
    <t>Minimal contamination from environment.</t>
  </si>
  <si>
    <t>Works best for minimal amounts of sample.</t>
  </si>
  <si>
    <t xml:space="preserve">May not work for some silicates and ceramcis, </t>
  </si>
  <si>
    <t>slow</t>
  </si>
  <si>
    <t>Lithium Metaborate Fusion</t>
  </si>
  <si>
    <t>Fast</t>
  </si>
  <si>
    <t>Works well for most silicates and ceramics.</t>
  </si>
  <si>
    <t>Problems with trace and ultra-trace contamination.</t>
  </si>
  <si>
    <t>Problems with highly metallic (&gt;10 weight percent) samples</t>
  </si>
  <si>
    <t>Sodium Peroxide Fusion</t>
  </si>
  <si>
    <t>The sample is mixed with a sodium peroxide flux, the mix is melted over a bunsen burner, and the melt is dissolved in a hydrocloric acid solution</t>
  </si>
  <si>
    <t>Used primarily when the elements Li and B are required</t>
  </si>
  <si>
    <t>Slightly more effective than lithium metaborate</t>
  </si>
  <si>
    <t>High sodium content will cause problems in instrumentation for low sodium aanlyses</t>
  </si>
  <si>
    <t>Volatile elements will be lost during the fusion.</t>
  </si>
  <si>
    <t>resultant bead is dissolved in a nitric acid solution.</t>
  </si>
  <si>
    <t>Method</t>
  </si>
  <si>
    <t>Det. Limit</t>
  </si>
  <si>
    <t>Units</t>
  </si>
  <si>
    <t>LiBO2</t>
  </si>
  <si>
    <t>Solution</t>
  </si>
  <si>
    <t>Original solid sample was dissolved via lithium metaborate fusion technique.  Rock standards used to draw calibration curves.</t>
  </si>
  <si>
    <t>Original solution samples were run directly.  Solution standards were prepared from commercially certified stock solutions.</t>
  </si>
  <si>
    <t>Dilution</t>
  </si>
  <si>
    <t>Original solution samples were diluted prior to running.  Reported value is on AS-RECEIVED (original) basis.</t>
  </si>
  <si>
    <t>Acid Dig</t>
  </si>
  <si>
    <t>Original solid sample was dissolved by acid digestion.</t>
  </si>
  <si>
    <t>Basis</t>
  </si>
  <si>
    <t>Units of measurement of the values presented.  Units are typically in weight percent or parts per million (by weight)</t>
  </si>
  <si>
    <t>Approximate detection limit for the values presnted</t>
  </si>
  <si>
    <t>Technique(s) used to obtain the values presented</t>
  </si>
  <si>
    <r>
      <t>ASH</t>
    </r>
    <r>
      <rPr>
        <sz val="10"/>
        <rFont val="Arial"/>
      </rPr>
      <t xml:space="preserve"> = ash basis.  In this case, the solid sample is ashed to eliminate volatiles and organics and the values presented are reported on the "ash" remaining.</t>
    </r>
  </si>
  <si>
    <t>Definition of Terms</t>
  </si>
  <si>
    <t>Dissolution Techniques</t>
  </si>
  <si>
    <t>Date</t>
  </si>
  <si>
    <t>Principle - solution is nebulized into a fine aerosol which is then introduced into a high energy plasma (temperature</t>
  </si>
  <si>
    <t>between 7,000 TO 10,000k) The plasma excites the atoms and ions to higher energy levels.  As they drop back down to</t>
  </si>
  <si>
    <t>their normal levels, they do so by emitting energy wavelengths that are specific to the particular element. The wavelengths</t>
  </si>
  <si>
    <t>of emitted energy are separated in an optical chamber.  By moniotoring what wavelengths are emitted, we can determine</t>
  </si>
  <si>
    <t>what types of elements are present (qualitative determination).. By comparing the intensity of the emitted wavelengths to</t>
  </si>
  <si>
    <t>that of known standards, we can determine how much of each element is present (quantitative determination).</t>
  </si>
  <si>
    <t>Inductively Coupled Plasma Mass Spectrometry (ICP-MS)</t>
  </si>
  <si>
    <t>Inductively Coupled Plasma Atomic Emission Spectrometry (ICP-AES)</t>
  </si>
  <si>
    <t>Principle - like ICP-AES, a solution is nebulized into a fine aerosol and introduced into a high energy plasma.  However, the function of the plasma</t>
  </si>
  <si>
    <t>of their atomic masses.</t>
  </si>
  <si>
    <t>is only to provide atoms and ions for the attached mass spectrometer.  The mass spectrometer separates these atoms and ions on the basis</t>
  </si>
  <si>
    <t>Instrument</t>
  </si>
  <si>
    <r>
      <t>Dry</t>
    </r>
    <r>
      <rPr>
        <sz val="10"/>
        <rFont val="Arial"/>
        <family val="2"/>
      </rPr>
      <t xml:space="preserve"> - Values presented are the values in the sample AFTER drying.</t>
    </r>
  </si>
  <si>
    <t>Perkin-Elmer Optima 5300 UV</t>
  </si>
  <si>
    <t>Instruments and Methods</t>
  </si>
  <si>
    <t>Quantitative determination of multi-elements and isotopes in a wide variety of sample types at trace and ultra-trace concentration levels</t>
  </si>
  <si>
    <t>Technique Advantages</t>
  </si>
  <si>
    <t>Rapid multi-elemental analysis capability, covering most of the elements in the Periodic Table.</t>
  </si>
  <si>
    <t>Variable mass resolution of 300, 4000 and 10,000, and hence, capable of achieving unambiguous and accurate elemental analysis through identification and removal of interference at high resolution.</t>
  </si>
  <si>
    <t>Polyatomic and isotope interferences can be avoided to accurately determine the analyte element..</t>
  </si>
  <si>
    <t>Ultra-high sensitivity and low dark noise, resulting in excellent detection limits at the pg/L and ng/L levels.</t>
  </si>
  <si>
    <t>Linear response over more than 9 orders of magnitude and simultaneous analog and digital signal registration</t>
  </si>
  <si>
    <t>Precise and accurate isotope ratio measurements for some isotopic systems.</t>
  </si>
  <si>
    <t>Accurate and sensitive detection of transient signals for speciation analysis.</t>
  </si>
  <si>
    <t>Typical Applications</t>
  </si>
  <si>
    <t>Trace elements in a wide variety of aqueous matrices: drinking water, river, lake and ground water, waste water and effluent, and seawater.</t>
  </si>
  <si>
    <t>Trace elements in solids after digestion: sediment, soil, sludge, road dust, air particulate matter, plant tissue and grain, rocks and minerals, etc.</t>
  </si>
  <si>
    <t>Trace elements in samples of body fluids, including blood, plasma, and urine.</t>
  </si>
  <si>
    <t>Quantitative determination of cations in a minimum of 3-5 ml of solution.</t>
  </si>
  <si>
    <t>Levels of detection vary for each cation (generally from .50 ug/L to .0001 ug/L).</t>
  </si>
  <si>
    <t>Some anions such as sulfur can also be determined.</t>
  </si>
  <si>
    <t>Preferred technique for refractory cations such as Al, Si, W, Zr</t>
  </si>
  <si>
    <t>Other cations determined sequentially.</t>
  </si>
  <si>
    <t>Elemental studies in stream waters and acid mine drainage.</t>
  </si>
  <si>
    <t>Cation measurements in fusion and digestion solutions.</t>
  </si>
  <si>
    <t>Analyses of refractory elements in solution.</t>
  </si>
  <si>
    <t>Other information</t>
  </si>
  <si>
    <t>Recommended Reading</t>
  </si>
  <si>
    <t>Handbook of Inductively Coupled Plasma Spectrometry 2nd edition, M. Thompson and J.N. Walsh, Blackie, 1989</t>
  </si>
  <si>
    <t>Capable of determining multiple elements simultaneously</t>
  </si>
  <si>
    <t>Data generated may be downloaded in Excel compatible format.</t>
  </si>
  <si>
    <t>weight % - weight percent</t>
  </si>
  <si>
    <t>ppm - parts per million (by weight)</t>
  </si>
  <si>
    <t>Other Terminology</t>
  </si>
  <si>
    <t>ACCURACY is the comparison of the observed results to the "true value".  True Value is</t>
  </si>
  <si>
    <t xml:space="preserve">(relative standard deviation)  </t>
  </si>
  <si>
    <t>Majors</t>
  </si>
  <si>
    <t>Minors</t>
  </si>
  <si>
    <t>Traces</t>
  </si>
  <si>
    <t>Ultra-trace</t>
  </si>
  <si>
    <t>"major" elements are those that make up significant parts of the sample.  Typically, "majors" refer to concentrations in excess of 3 to 5 weight percent.</t>
  </si>
  <si>
    <t>"trace" elements are those present in quantities less than approximately 0.10 weight percent.</t>
  </si>
  <si>
    <t>"minor" elements are those present in  quantities ranging from 0.2 to 2 or 3 weight percent.</t>
  </si>
  <si>
    <t>"ultra-trace" elements are usually those present in quantities less than 100 parts per billion.</t>
  </si>
  <si>
    <t>Concentration terminolgy</t>
  </si>
  <si>
    <t>ppm = parts per million = µg/mL = micrograms per milliliter = µg/gm = micrograms per gram</t>
  </si>
  <si>
    <t>ppb = parts per billion = ng/mL = nanograms per milliliter = ng/gm = nanograms per gram</t>
  </si>
  <si>
    <t>ppt = parts per trillion = pg/mL = picograms per milliliter = pg/gm = picograms per gram</t>
  </si>
  <si>
    <r>
      <t>Al</t>
    </r>
    <r>
      <rPr>
        <vertAlign val="subscript"/>
        <sz val="10"/>
        <rFont val="Arial"/>
        <family val="2"/>
      </rPr>
      <t>2</t>
    </r>
    <r>
      <rPr>
        <sz val="10"/>
        <rFont val="Arial"/>
        <family val="2"/>
      </rPr>
      <t>O</t>
    </r>
    <r>
      <rPr>
        <vertAlign val="subscript"/>
        <sz val="10"/>
        <rFont val="Arial"/>
        <family val="2"/>
      </rPr>
      <t>3</t>
    </r>
    <r>
      <rPr>
        <sz val="10"/>
        <rFont val="Arial"/>
        <family val="2"/>
      </rPr>
      <t xml:space="preserve"> (%)</t>
    </r>
  </si>
  <si>
    <t>BaO (%)</t>
  </si>
  <si>
    <t>CaO (%)</t>
  </si>
  <si>
    <r>
      <t>K</t>
    </r>
    <r>
      <rPr>
        <vertAlign val="subscript"/>
        <sz val="10"/>
        <rFont val="Arial"/>
        <family val="2"/>
      </rPr>
      <t>2</t>
    </r>
    <r>
      <rPr>
        <sz val="10"/>
        <rFont val="Arial"/>
        <family val="2"/>
      </rPr>
      <t>O (%)</t>
    </r>
  </si>
  <si>
    <t>MgO (%)</t>
  </si>
  <si>
    <t>MnO (%)</t>
  </si>
  <si>
    <r>
      <t>Na</t>
    </r>
    <r>
      <rPr>
        <vertAlign val="subscript"/>
        <sz val="10"/>
        <rFont val="Arial"/>
        <family val="2"/>
      </rPr>
      <t>2</t>
    </r>
    <r>
      <rPr>
        <sz val="10"/>
        <rFont val="Arial"/>
        <family val="2"/>
      </rPr>
      <t>O (%)</t>
    </r>
  </si>
  <si>
    <r>
      <t>P</t>
    </r>
    <r>
      <rPr>
        <vertAlign val="subscript"/>
        <sz val="10"/>
        <rFont val="Arial"/>
        <family val="2"/>
      </rPr>
      <t>2</t>
    </r>
    <r>
      <rPr>
        <sz val="10"/>
        <rFont val="Arial"/>
        <family val="2"/>
      </rPr>
      <t>O</t>
    </r>
    <r>
      <rPr>
        <vertAlign val="subscript"/>
        <sz val="10"/>
        <rFont val="Arial"/>
        <family val="2"/>
      </rPr>
      <t>5</t>
    </r>
    <r>
      <rPr>
        <sz val="10"/>
        <rFont val="Arial"/>
        <family val="2"/>
      </rPr>
      <t xml:space="preserve"> (%)</t>
    </r>
  </si>
  <si>
    <r>
      <t>SiO</t>
    </r>
    <r>
      <rPr>
        <vertAlign val="subscript"/>
        <sz val="10"/>
        <rFont val="Arial"/>
        <family val="2"/>
      </rPr>
      <t>2</t>
    </r>
    <r>
      <rPr>
        <sz val="10"/>
        <rFont val="Arial"/>
        <family val="2"/>
      </rPr>
      <t xml:space="preserve"> (%)</t>
    </r>
  </si>
  <si>
    <t>SrO (%)</t>
  </si>
  <si>
    <r>
      <t>TiO</t>
    </r>
    <r>
      <rPr>
        <vertAlign val="subscript"/>
        <sz val="10"/>
        <rFont val="Arial"/>
        <family val="2"/>
      </rPr>
      <t>2</t>
    </r>
    <r>
      <rPr>
        <sz val="10"/>
        <rFont val="Arial"/>
        <family val="2"/>
      </rPr>
      <t xml:space="preserve"> (%)</t>
    </r>
  </si>
  <si>
    <t>From:</t>
  </si>
  <si>
    <t>To:</t>
  </si>
  <si>
    <t>Thermo Fisher Scientific Xseries 2</t>
  </si>
  <si>
    <t>Since ICP-AES and ICP-MS can accommodate solutions only, it is necessary to dissolve solid samples prior to</t>
  </si>
  <si>
    <t>analyses. The following are among those available at the Materials Characterization Lab.</t>
  </si>
  <si>
    <t>Subject</t>
  </si>
  <si>
    <t>Our #</t>
  </si>
  <si>
    <t>Your #</t>
  </si>
  <si>
    <t>weight percent</t>
  </si>
  <si>
    <t>Spectrochemical Characterization of solids</t>
  </si>
  <si>
    <t>Lithium Metaborate Fusion - Detailed Procedure</t>
  </si>
  <si>
    <t>• Shake vials by hand, gently but thoroughly mixing the two components.</t>
  </si>
  <si>
    <t>• Dump contents of vials into a graphite crucibles and insert crucibles into an oven pre-heated to 900C.</t>
  </si>
  <si>
    <t>• Pipette 100 ml of a 5% nitric acid solution into watch glass covered Teflon beakers and add a stirring bar to each.</t>
  </si>
  <si>
    <t>• After ten minutes at 1000C (allow a few minutes for oven to return to 900C), place beakers on magnetic stirrers and start then swirl the contents of the crucibles to pick up any uncoalesced beads and dump into beakers.</t>
  </si>
  <si>
    <t>• After a few minutes, carefully examine the graphite crucibles for any remaining melt, scrape off if present and add to beakers.</t>
  </si>
  <si>
    <t>Tips and hints</t>
  </si>
  <si>
    <t>• If melt sticks to graphite crucible and cannot be completely scraped out and dissolved, a smaller sample size will have to be used.</t>
  </si>
  <si>
    <t>• Difficult samples such as zircons and high iron ores, will sometimes dissolved when fused in a 1:3 mix of sample to SiO2 or Al2O3. (e.g. .050 gm sample + 0.150 gm SiO2 +1.000 gm LiBO2.)</t>
  </si>
  <si>
    <t>• This technique will not work for elements that are volatile at 900C.</t>
  </si>
  <si>
    <t>• Standards may be made by preparing a lithium metaborate matrix solution and using this to dilute down stock solutions.</t>
  </si>
  <si>
    <t>• Standards may also be prepared by fusing known rock and/or ore standards (e.g. U.S.G.S. rock standards), along with the samples.</t>
  </si>
  <si>
    <t>• Do not mix samples and standards prepared more than four weeks apart.</t>
  </si>
  <si>
    <t>• Crucibles should be thoroughly wiped out with kimwipes in between samples.</t>
  </si>
  <si>
    <t>References</t>
  </si>
  <si>
    <t>Suhr, N.H. and Ingamells, C.O. (1966), Solution Technique for Analysis of Silicates, Anal. Chem., 38, 730-734.</t>
  </si>
  <si>
    <t>Medlin, J.H., Suhr, N.H., and Bodkin, J.B. (1969), Atomic Absorption Analysis of Silicates Employing LiBO2 Fusion, Atomic Absorption Newsletter, Vol. 8, No. 2, 25-29.</t>
  </si>
  <si>
    <t>Ingamells, C.O. (1970), Lithium Metaborate Flux in Silicate Analysis, Anal. Chim. Acta, 52, 323-334.</t>
  </si>
  <si>
    <t>Feldman, C. (1983), Behavior of Trace Refractory Minerals in the Lithium Metaborate Fusion-Acid Dissolution Procedure, Anal. Chem., Vol 55, No. 14, 2451-2453</t>
  </si>
  <si>
    <t>Quality Control Std</t>
  </si>
  <si>
    <t>Al2O3 (%)</t>
  </si>
  <si>
    <t>K2O (%)</t>
  </si>
  <si>
    <t>Na2O (%)</t>
  </si>
  <si>
    <t>P2O5 (%)</t>
  </si>
  <si>
    <t>SiO2 (%)</t>
  </si>
  <si>
    <t>TiO2 (%)</t>
  </si>
  <si>
    <t>Average</t>
  </si>
  <si>
    <t>Standard Deviation</t>
  </si>
  <si>
    <t>%RSD</t>
  </si>
  <si>
    <t>%Bias</t>
  </si>
  <si>
    <t>Note:</t>
  </si>
  <si>
    <t>Results in weight percent on as-received basis</t>
  </si>
  <si>
    <t>Samples were dissolved by lithium metaborate fusion and run on a Perkin-Elmer Optima 5300 ICP (inductively coupled plasma emission spectrometer)  Rock</t>
  </si>
  <si>
    <t>standards were used to calibrate the results.</t>
  </si>
  <si>
    <r>
      <t>Fe</t>
    </r>
    <r>
      <rPr>
        <vertAlign val="subscript"/>
        <sz val="10"/>
        <rFont val="Arial"/>
        <family val="2"/>
      </rPr>
      <t>2</t>
    </r>
    <r>
      <rPr>
        <sz val="10"/>
        <rFont val="Arial"/>
        <family val="2"/>
      </rPr>
      <t>O</t>
    </r>
    <r>
      <rPr>
        <vertAlign val="subscript"/>
        <sz val="10"/>
        <rFont val="Arial"/>
        <family val="2"/>
      </rPr>
      <t>3</t>
    </r>
    <r>
      <rPr>
        <sz val="10"/>
        <rFont val="Arial"/>
        <family val="2"/>
      </rPr>
      <t>T (%)</t>
    </r>
  </si>
  <si>
    <t>Zr (ppm)</t>
  </si>
  <si>
    <r>
      <t>As-Received</t>
    </r>
    <r>
      <rPr>
        <sz val="10"/>
        <rFont val="Arial"/>
      </rPr>
      <t xml:space="preserve"> = Values presented are the values in the sample as received by the lab.</t>
    </r>
  </si>
  <si>
    <t>As-Received</t>
  </si>
  <si>
    <t>Perkin-Elmer Optima 5300, Inductively Coupled Plasma Emission Spectrometry (ICP-AES)</t>
  </si>
  <si>
    <t>Dissolution</t>
  </si>
  <si>
    <t>lithium metaborate</t>
  </si>
  <si>
    <t>Elements are report as oxides by convention.  The instrument is only capable of determining elemental concentrations.</t>
  </si>
  <si>
    <t>(Thus, Fe2O3T is the total Fe expressed as Fe2O3.  Fe2O3 as expressed here, is NOT necessarily only ferric iron.)</t>
  </si>
  <si>
    <t>BHVO-1 Reference Value</t>
  </si>
  <si>
    <t>BHVO-1 is a U.S.Geological Survey rock (diabase) standard.</t>
  </si>
  <si>
    <t>LOI(900C)</t>
  </si>
  <si>
    <t>Total</t>
  </si>
  <si>
    <t>BHVO-1 (1)</t>
  </si>
  <si>
    <t>BHVO-1 (2)</t>
  </si>
  <si>
    <t>BHVO-1 (3)</t>
  </si>
  <si>
    <t>Laura Liermann, 312 Hosler Building</t>
  </si>
  <si>
    <t>The sample is mixed with a lithium metaborate flux, heated to 915 C in an ultra pure graphite crucible, and the</t>
  </si>
  <si>
    <t>• Add 0.100 gm. of -100 mesh samples to a pre-weighed vials containing .400 gm. of lithium metaborate.</t>
  </si>
  <si>
    <t>• Stir at least 15 minutes and transfer to 15 ml tubes for analysis.</t>
  </si>
  <si>
    <t>17-3159</t>
  </si>
  <si>
    <t>CF-VF - 0-10</t>
  </si>
  <si>
    <t>17-3160</t>
  </si>
  <si>
    <t>CF-VF - 20-30</t>
  </si>
  <si>
    <t>17-3161</t>
  </si>
  <si>
    <t>CF-VF - 30-40</t>
  </si>
  <si>
    <t>17-3162</t>
  </si>
  <si>
    <t>CF-VF - 60-70</t>
  </si>
  <si>
    <t>17-3163</t>
  </si>
  <si>
    <t>CF-VF - 90-100</t>
  </si>
  <si>
    <t>17-3164</t>
  </si>
  <si>
    <t>CF-VF - 110-120</t>
  </si>
  <si>
    <t>17-3165</t>
  </si>
  <si>
    <t>CF-WMS - 0-10</t>
  </si>
  <si>
    <t>17-3166</t>
  </si>
  <si>
    <t>CF-WMS - 10-20</t>
  </si>
  <si>
    <t>17-3167</t>
  </si>
  <si>
    <t>CF-WMS - 30-40</t>
  </si>
  <si>
    <t>17-3168</t>
  </si>
  <si>
    <t>CF-WMS - 80-90</t>
  </si>
  <si>
    <t>17-3169</t>
  </si>
  <si>
    <t>CF-WMS - 160-170</t>
  </si>
  <si>
    <t>17-3170</t>
  </si>
  <si>
    <t>CF-WMS - 190-205+</t>
  </si>
  <si>
    <t>17-3171</t>
  </si>
  <si>
    <t>CF-EMS - 0-10</t>
  </si>
  <si>
    <t>17-3172</t>
  </si>
  <si>
    <t>CF-EMS - 20-30</t>
  </si>
  <si>
    <t>17-3173</t>
  </si>
  <si>
    <t>CF-EMS - 50-60</t>
  </si>
  <si>
    <t>17-3174</t>
  </si>
  <si>
    <t>CF-EMS - 80-90</t>
  </si>
  <si>
    <t>17-3175</t>
  </si>
  <si>
    <t>CF-EMS - 130-140</t>
  </si>
  <si>
    <t>17-3176</t>
  </si>
  <si>
    <t>CF-EMS - 150-160</t>
  </si>
  <si>
    <t>17-3177</t>
  </si>
  <si>
    <t>CF-RT - 0-10</t>
  </si>
  <si>
    <t>17-3178</t>
  </si>
  <si>
    <t>CF-RT - 10-20</t>
  </si>
  <si>
    <t>17-3179</t>
  </si>
  <si>
    <t>CF-RT - 50-60</t>
  </si>
  <si>
    <t>17-3180</t>
  </si>
  <si>
    <t>CF-RT - 110-120</t>
  </si>
  <si>
    <t>17-3181</t>
  </si>
  <si>
    <t>CF-RT - 130-140</t>
  </si>
  <si>
    <t>17-3182</t>
  </si>
  <si>
    <t>CF-RT - 150-160+</t>
  </si>
  <si>
    <t>17-3183</t>
  </si>
  <si>
    <t>CF-ERT - 0-10</t>
  </si>
  <si>
    <t>17-3184</t>
  </si>
  <si>
    <t>CF-ERT - 10-20</t>
  </si>
  <si>
    <t>17-3185</t>
  </si>
  <si>
    <t>CF-ERT - 20-30</t>
  </si>
  <si>
    <t>17-3186</t>
  </si>
  <si>
    <t>CF-ERT - 30-40</t>
  </si>
  <si>
    <t>17-3187</t>
  </si>
  <si>
    <t>CF-ERT - 40-50</t>
  </si>
  <si>
    <t>17-3188</t>
  </si>
  <si>
    <t>CF-ERT - 50-55</t>
  </si>
  <si>
    <t>17-3189</t>
  </si>
  <si>
    <t>CF-ERT - 55-60</t>
  </si>
  <si>
    <t>17-3190</t>
  </si>
  <si>
    <t>CF-ERT - 60-70</t>
  </si>
  <si>
    <t>Nathan Carpenter</t>
  </si>
  <si>
    <t>CF-VF</t>
  </si>
  <si>
    <t>CF-WMS</t>
  </si>
  <si>
    <t>CF-EMS</t>
  </si>
  <si>
    <t>CF-RT</t>
  </si>
  <si>
    <t>CF-ERT</t>
  </si>
  <si>
    <t>Cole Farm West Mid-Slope soil sample with intervals from 0-10 cm, 10-20 cm, 30-40 cm, 80-90 cm, 160-170 cm, and 190-205+ cm located at 40.6361,-77.9424.</t>
  </si>
  <si>
    <t>Cole Farm Valley Floor soil sample with intervals from 0-10 cm, 20-30 cm, 30-40 cm, 60-70 cm, 90-100 cm, and 110-120 cm located at 40.6337,-77.9410.</t>
  </si>
  <si>
    <t>Cole Farm East Mid-Slope soil sample with intervals from 0-10 cm, 20-30 cm, 50-60 cm, 80-90 cm, 130-140 cm, and 150-160 cm located at 40.6364,-77.9421.</t>
  </si>
  <si>
    <t>Cole Farm East Ridge Top soil sample with intervals from 0-10 cm, 10-20 cm, 20-30 cm, 30-40 cm, 40-50 cm, 50-55 cm, 55-60 cm, and 60-70 cm located at 40.6385,-77.9411.</t>
  </si>
  <si>
    <t>Cole Farm Ridge Top soil sample with intervals from 0-10 cm, 10-20 cm, 50-60 cm, 110-120 cm, 130-140 cm, and 150-160+ cm located at 40.6372.-77.9430.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</si>
</sst>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0.000"/>
    <numFmt numFmtId="166" formatCode="0.0"/>
  </numFmts>
  <fonts count="13" x14ac:knownFonts="1">
    <font>
      <sz val="10"/>
      <name val="Arial"/>
    </font>
    <font>
      <sz val="8"/>
      <name val="Arial"/>
      <family val="2"/>
    </font>
    <font>
      <b/>
      <sz val="10"/>
      <name val="Arial"/>
      <family val="2"/>
    </font>
    <font>
      <i/>
      <sz val="10"/>
      <name val="Arial"/>
      <family val="2"/>
    </font>
    <font>
      <b/>
      <sz val="12"/>
      <name val="Arial"/>
      <family val="2"/>
    </font>
    <font>
      <sz val="10"/>
      <name val="Arial"/>
      <family val="2"/>
    </font>
    <font>
      <b/>
      <sz val="20"/>
      <name val="Arial"/>
      <family val="2"/>
    </font>
    <font>
      <b/>
      <sz val="13.5"/>
      <name val="Arial"/>
      <family val="2"/>
    </font>
    <font>
      <b/>
      <sz val="10"/>
      <name val="Arial"/>
      <family val="2"/>
    </font>
    <font>
      <vertAlign val="subscript"/>
      <sz val="10"/>
      <name val="Arial"/>
      <family val="2"/>
    </font>
    <font>
      <sz val="10"/>
      <color indexed="8"/>
      <name val="Arial"/>
      <family val="2"/>
    </font>
    <font>
      <b/>
      <sz val="8"/>
      <color indexed="81"/>
      <name val="Tahoma"/>
      <family val="2"/>
    </font>
    <font>
      <i/>
      <sz val="8"/>
      <name val="Arial"/>
      <family val="2"/>
    </font>
  </fonts>
  <fills count="3">
    <fill>
      <patternFill patternType="none"/>
    </fill>
    <fill>
      <patternFill patternType="gray125"/>
    </fill>
    <fill>
      <patternFill patternType="solid">
        <fgColor indexed="15"/>
        <bgColor indexed="64"/>
      </patternFill>
    </fill>
  </fills>
  <borders count="1">
    <border>
      <left/>
      <right/>
      <top/>
      <bottom/>
      <diagonal/>
    </border>
  </borders>
  <cellStyleXfs count="1">
    <xf numFmtId="0" fontId="0" fillId="0" borderId="0"/>
  </cellStyleXfs>
  <cellXfs count="35">
    <xf numFmtId="0" fontId="0" fillId="0" borderId="0" xfId="0"/>
    <xf numFmtId="0" fontId="2" fillId="0" borderId="0" xfId="0" applyFont="1"/>
    <xf numFmtId="0" fontId="3" fillId="0" borderId="0" xfId="0" applyFont="1"/>
    <xf numFmtId="0" fontId="0" fillId="0" borderId="0" xfId="0" applyAlignment="1">
      <alignment horizontal="center"/>
    </xf>
    <xf numFmtId="0" fontId="4" fillId="0" borderId="0" xfId="0" applyFont="1"/>
    <xf numFmtId="164" fontId="0" fillId="0" borderId="0" xfId="0" applyNumberFormat="1" applyAlignment="1">
      <alignment horizontal="center"/>
    </xf>
    <xf numFmtId="0" fontId="2" fillId="0" borderId="0" xfId="0" applyFont="1" applyAlignment="1">
      <alignment horizontal="center"/>
    </xf>
    <xf numFmtId="0" fontId="5" fillId="0" borderId="0" xfId="0" applyFont="1"/>
    <xf numFmtId="0" fontId="0" fillId="2" borderId="0" xfId="0" applyFill="1"/>
    <xf numFmtId="0" fontId="0" fillId="0" borderId="0" xfId="0" applyAlignment="1">
      <alignment horizontal="left"/>
    </xf>
    <xf numFmtId="0" fontId="6" fillId="0" borderId="0" xfId="0" applyFont="1"/>
    <xf numFmtId="0" fontId="7" fillId="0" borderId="0" xfId="0" applyFont="1"/>
    <xf numFmtId="0" fontId="0" fillId="0" borderId="0" xfId="0" applyAlignment="1">
      <alignment horizontal="left" indent="1"/>
    </xf>
    <xf numFmtId="0" fontId="8" fillId="0" borderId="0" xfId="0" applyFont="1"/>
    <xf numFmtId="0" fontId="2" fillId="0" borderId="0" xfId="0" applyFont="1" applyAlignment="1">
      <alignment horizontal="left"/>
    </xf>
    <xf numFmtId="2" fontId="0" fillId="0" borderId="0" xfId="0" applyNumberFormat="1" applyAlignment="1">
      <alignment horizontal="right"/>
    </xf>
    <xf numFmtId="0" fontId="5" fillId="0" borderId="0" xfId="0" applyFont="1" applyAlignment="1">
      <alignment horizontal="right"/>
    </xf>
    <xf numFmtId="165" fontId="0" fillId="0" borderId="0" xfId="0" applyNumberFormat="1" applyAlignment="1">
      <alignment horizontal="right"/>
    </xf>
    <xf numFmtId="0" fontId="5" fillId="0" borderId="0" xfId="0" applyFont="1" applyAlignment="1">
      <alignment horizontal="center"/>
    </xf>
    <xf numFmtId="0" fontId="12" fillId="0" borderId="0" xfId="0" applyFont="1" applyAlignment="1">
      <alignment horizontal="left"/>
    </xf>
    <xf numFmtId="2" fontId="5" fillId="0" borderId="0" xfId="0" applyNumberFormat="1" applyFont="1" applyAlignment="1">
      <alignment horizontal="right"/>
    </xf>
    <xf numFmtId="1" fontId="5" fillId="0" borderId="0" xfId="0" applyNumberFormat="1" applyFont="1" applyAlignment="1">
      <alignment horizontal="right"/>
    </xf>
    <xf numFmtId="2" fontId="10" fillId="0" borderId="0" xfId="0" applyNumberFormat="1" applyFont="1" applyAlignment="1">
      <alignment horizontal="right" wrapText="1"/>
    </xf>
    <xf numFmtId="1" fontId="10" fillId="0" borderId="0" xfId="0" applyNumberFormat="1" applyFont="1" applyAlignment="1">
      <alignment horizontal="right" wrapText="1"/>
    </xf>
    <xf numFmtId="165" fontId="5" fillId="0" borderId="0" xfId="0" applyNumberFormat="1" applyFont="1" applyAlignment="1">
      <alignment horizontal="right"/>
    </xf>
    <xf numFmtId="1" fontId="10" fillId="0" borderId="0" xfId="0" applyNumberFormat="1" applyFont="1" applyAlignment="1">
      <alignment horizontal="center" wrapText="1"/>
    </xf>
    <xf numFmtId="0" fontId="5" fillId="0" borderId="0" xfId="0" applyFont="1" applyAlignment="1">
      <alignment horizontal="left"/>
    </xf>
    <xf numFmtId="0" fontId="5" fillId="0" borderId="0" xfId="0" applyFont="1" applyFill="1" applyAlignment="1">
      <alignment horizontal="left"/>
    </xf>
    <xf numFmtId="166" fontId="5" fillId="0" borderId="0" xfId="0" applyNumberFormat="1" applyFont="1" applyAlignment="1">
      <alignment horizontal="right"/>
    </xf>
    <xf numFmtId="166" fontId="10" fillId="0" borderId="0" xfId="0" applyNumberFormat="1" applyFont="1" applyAlignment="1">
      <alignment horizontal="right" wrapText="1"/>
    </xf>
    <xf numFmtId="2" fontId="0" fillId="0" borderId="0" xfId="0" applyNumberFormat="1"/>
    <xf numFmtId="166" fontId="0" fillId="0" borderId="0" xfId="0" applyNumberFormat="1"/>
    <xf numFmtId="166" fontId="2" fillId="0" borderId="0" xfId="0" applyNumberFormat="1" applyFont="1" applyAlignment="1">
      <alignment horizontal="center"/>
    </xf>
    <xf numFmtId="1" fontId="2" fillId="0" borderId="0" xfId="0" applyNumberFormat="1" applyFont="1" applyAlignment="1">
      <alignment horizontal="center"/>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13</xdr:col>
      <xdr:colOff>381000</xdr:colOff>
      <xdr:row>10</xdr:row>
      <xdr:rowOff>133350</xdr:rowOff>
    </xdr:to>
    <xdr:pic>
      <xdr:nvPicPr>
        <xdr:cNvPr id="1065" name="Picture 2">
          <a:extLst>
            <a:ext uri="{FF2B5EF4-FFF2-40B4-BE49-F238E27FC236}">
              <a16:creationId xmlns:a16="http://schemas.microsoft.com/office/drawing/2014/main" id="{66AC208D-946B-422D-A396-FD811ADF1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14300"/>
          <a:ext cx="908685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86</xdr:row>
      <xdr:rowOff>0</xdr:rowOff>
    </xdr:from>
    <xdr:to>
      <xdr:col>14</xdr:col>
      <xdr:colOff>19050</xdr:colOff>
      <xdr:row>96</xdr:row>
      <xdr:rowOff>47625</xdr:rowOff>
    </xdr:to>
    <xdr:pic>
      <xdr:nvPicPr>
        <xdr:cNvPr id="1066" name="Picture 4">
          <a:extLst>
            <a:ext uri="{FF2B5EF4-FFF2-40B4-BE49-F238E27FC236}">
              <a16:creationId xmlns:a16="http://schemas.microsoft.com/office/drawing/2014/main" id="{3ED2D8B0-0FA5-4B68-9315-F4D61C1852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14001750"/>
          <a:ext cx="9067800"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4:AD84"/>
  <sheetViews>
    <sheetView topLeftCell="A16" zoomScale="85" workbookViewId="0">
      <selection activeCell="B24" sqref="B24:B55"/>
    </sheetView>
  </sheetViews>
  <sheetFormatPr defaultRowHeight="12.75" x14ac:dyDescent="0.2"/>
  <cols>
    <col min="1" max="1" width="13.7109375" style="3" customWidth="1"/>
    <col min="2" max="2" width="22.42578125" style="3" customWidth="1"/>
    <col min="3" max="3" width="9.7109375" style="20" customWidth="1"/>
    <col min="4" max="5" width="8.140625" style="20" bestFit="1" customWidth="1"/>
    <col min="6" max="6" width="10.42578125" style="20" bestFit="1" customWidth="1"/>
    <col min="7" max="7" width="8.140625" style="20" bestFit="1" customWidth="1"/>
    <col min="8" max="9" width="8.42578125" style="20" bestFit="1" customWidth="1"/>
    <col min="10" max="10" width="9.28515625" style="20" bestFit="1" customWidth="1"/>
    <col min="11" max="11" width="9.140625" style="20" bestFit="1"/>
    <col min="12" max="12" width="8.5703125" style="20" bestFit="1" customWidth="1"/>
    <col min="13" max="13" width="7.85546875" style="20" bestFit="1" customWidth="1"/>
    <col min="14" max="14" width="8.42578125" style="20" bestFit="1" customWidth="1"/>
    <col min="15" max="15" width="9.42578125" style="21" bestFit="1" customWidth="1"/>
    <col min="16" max="30" width="9.140625" style="21"/>
  </cols>
  <sheetData>
    <row r="14" spans="1:2" x14ac:dyDescent="0.2">
      <c r="A14" s="3" t="s">
        <v>122</v>
      </c>
      <c r="B14" s="26" t="s">
        <v>182</v>
      </c>
    </row>
    <row r="15" spans="1:2" x14ac:dyDescent="0.2">
      <c r="A15" s="3" t="s">
        <v>123</v>
      </c>
      <c r="B15" s="26" t="s">
        <v>250</v>
      </c>
    </row>
    <row r="16" spans="1:2" x14ac:dyDescent="0.2">
      <c r="A16" s="3" t="s">
        <v>52</v>
      </c>
      <c r="B16" s="5">
        <v>43056</v>
      </c>
    </row>
    <row r="17" spans="1:30" x14ac:dyDescent="0.2">
      <c r="A17" s="3" t="s">
        <v>45</v>
      </c>
      <c r="B17" s="9" t="s">
        <v>169</v>
      </c>
    </row>
    <row r="18" spans="1:30" x14ac:dyDescent="0.2">
      <c r="A18" s="3" t="s">
        <v>64</v>
      </c>
      <c r="B18" s="9" t="s">
        <v>170</v>
      </c>
    </row>
    <row r="19" spans="1:30" x14ac:dyDescent="0.2">
      <c r="A19" s="3" t="s">
        <v>171</v>
      </c>
      <c r="B19" s="9" t="s">
        <v>172</v>
      </c>
    </row>
    <row r="20" spans="1:30" x14ac:dyDescent="0.2">
      <c r="A20" s="3" t="s">
        <v>127</v>
      </c>
      <c r="B20" s="9" t="s">
        <v>131</v>
      </c>
    </row>
    <row r="21" spans="1:30" x14ac:dyDescent="0.2">
      <c r="A21" s="3" t="s">
        <v>36</v>
      </c>
      <c r="B21" s="9" t="s">
        <v>130</v>
      </c>
    </row>
    <row r="22" spans="1:30" x14ac:dyDescent="0.2">
      <c r="A22" s="6"/>
    </row>
    <row r="23" spans="1:30" s="6" customFormat="1" ht="15.75" x14ac:dyDescent="0.3">
      <c r="A23" s="18" t="s">
        <v>128</v>
      </c>
      <c r="B23" s="18" t="s">
        <v>129</v>
      </c>
      <c r="C23" s="20" t="s">
        <v>111</v>
      </c>
      <c r="D23" s="20" t="s">
        <v>112</v>
      </c>
      <c r="E23" s="20" t="s">
        <v>113</v>
      </c>
      <c r="F23" s="20" t="s">
        <v>166</v>
      </c>
      <c r="G23" s="20" t="s">
        <v>114</v>
      </c>
      <c r="H23" s="20" t="s">
        <v>115</v>
      </c>
      <c r="I23" s="20" t="s">
        <v>116</v>
      </c>
      <c r="J23" s="20" t="s">
        <v>117</v>
      </c>
      <c r="K23" s="20" t="s">
        <v>118</v>
      </c>
      <c r="L23" s="20" t="s">
        <v>119</v>
      </c>
      <c r="M23" s="20" t="s">
        <v>120</v>
      </c>
      <c r="N23" s="20" t="s">
        <v>121</v>
      </c>
      <c r="O23" s="25" t="s">
        <v>177</v>
      </c>
      <c r="P23" s="6" t="s">
        <v>178</v>
      </c>
      <c r="R23" s="21" t="s">
        <v>167</v>
      </c>
      <c r="S23" s="21"/>
      <c r="T23" s="21"/>
      <c r="U23" s="21"/>
      <c r="V23" s="21"/>
      <c r="W23" s="21"/>
      <c r="X23" s="21"/>
      <c r="Y23" s="21"/>
      <c r="Z23" s="21"/>
      <c r="AA23" s="21"/>
      <c r="AB23" s="21"/>
      <c r="AC23" s="21"/>
      <c r="AD23" s="21"/>
    </row>
    <row r="24" spans="1:30" s="6" customFormat="1" x14ac:dyDescent="0.2">
      <c r="A24" s="27" t="s">
        <v>186</v>
      </c>
      <c r="B24" t="s">
        <v>187</v>
      </c>
      <c r="C24" s="28">
        <v>10.723199999999999</v>
      </c>
      <c r="D24" s="20">
        <v>4.0400000000000005E-2</v>
      </c>
      <c r="E24" s="20">
        <v>0.40244999999999997</v>
      </c>
      <c r="F24" s="20">
        <v>4.891</v>
      </c>
      <c r="G24" s="20">
        <v>2.2801</v>
      </c>
      <c r="H24" s="20">
        <v>0.877</v>
      </c>
      <c r="I24" s="20">
        <v>0.15715000000000001</v>
      </c>
      <c r="J24" s="22">
        <v>0.44</v>
      </c>
      <c r="K24" s="22">
        <v>0.15334999999999999</v>
      </c>
      <c r="L24" s="29">
        <v>69.367549999999994</v>
      </c>
      <c r="M24" s="22">
        <v>8.4000000000000012E-3</v>
      </c>
      <c r="N24" s="22">
        <v>0.94090000000000007</v>
      </c>
      <c r="O24" s="30">
        <v>9.5143142002564645</v>
      </c>
      <c r="P24" s="32">
        <f>SUM(C24:O24)</f>
        <v>99.795814200256459</v>
      </c>
      <c r="R24" s="23">
        <v>412.20699999999999</v>
      </c>
      <c r="S24" s="21"/>
      <c r="T24" s="21"/>
      <c r="U24" s="21"/>
      <c r="V24" s="21"/>
      <c r="W24" s="21"/>
      <c r="X24" s="21"/>
      <c r="Y24" s="21"/>
      <c r="Z24" s="21"/>
      <c r="AA24" s="21"/>
      <c r="AB24" s="21"/>
      <c r="AC24" s="21"/>
      <c r="AD24" s="21"/>
    </row>
    <row r="25" spans="1:30" s="6" customFormat="1" x14ac:dyDescent="0.2">
      <c r="A25" s="27" t="s">
        <v>188</v>
      </c>
      <c r="B25" t="s">
        <v>189</v>
      </c>
      <c r="C25" s="28">
        <v>11.14395</v>
      </c>
      <c r="D25" s="20">
        <v>3.9699999999999999E-2</v>
      </c>
      <c r="E25" s="20">
        <v>0.30940000000000001</v>
      </c>
      <c r="F25" s="20">
        <v>4.8698999999999995</v>
      </c>
      <c r="G25" s="20">
        <v>2.36015</v>
      </c>
      <c r="H25" s="20">
        <v>0.91215000000000002</v>
      </c>
      <c r="I25" s="20">
        <v>0.10625</v>
      </c>
      <c r="J25" s="22">
        <v>0.43</v>
      </c>
      <c r="K25" s="22">
        <v>0.14224999999999999</v>
      </c>
      <c r="L25" s="29">
        <v>69.167400000000001</v>
      </c>
      <c r="M25" s="22">
        <v>8.3000000000000001E-3</v>
      </c>
      <c r="N25" s="22">
        <v>0.97229999999999994</v>
      </c>
      <c r="O25" s="30">
        <v>8.0920773901993215</v>
      </c>
      <c r="P25" s="32">
        <f t="shared" ref="P25:P55" si="0">SUM(C25:O25)</f>
        <v>98.553827390199331</v>
      </c>
      <c r="R25" s="23">
        <v>408.38459999999998</v>
      </c>
      <c r="S25" s="21"/>
      <c r="T25" s="21"/>
      <c r="U25" s="21"/>
      <c r="V25" s="21"/>
      <c r="W25" s="21"/>
      <c r="X25" s="21"/>
      <c r="Y25" s="21"/>
      <c r="Z25" s="21"/>
      <c r="AA25" s="21"/>
      <c r="AB25" s="21"/>
      <c r="AC25" s="21"/>
      <c r="AD25" s="21"/>
    </row>
    <row r="26" spans="1:30" s="6" customFormat="1" x14ac:dyDescent="0.2">
      <c r="A26" s="27" t="s">
        <v>190</v>
      </c>
      <c r="B26" t="s">
        <v>191</v>
      </c>
      <c r="C26" s="28">
        <v>11.657550000000001</v>
      </c>
      <c r="D26" s="20">
        <v>4.1750000000000002E-2</v>
      </c>
      <c r="E26" s="20">
        <v>0.31169999999999998</v>
      </c>
      <c r="F26" s="20">
        <v>5.1166499999999999</v>
      </c>
      <c r="G26" s="20">
        <v>2.5834999999999999</v>
      </c>
      <c r="H26" s="20">
        <v>0.99265000000000003</v>
      </c>
      <c r="I26" s="20">
        <v>0.10825</v>
      </c>
      <c r="J26" s="22">
        <v>0.43</v>
      </c>
      <c r="K26" s="22">
        <v>0.156</v>
      </c>
      <c r="L26" s="29">
        <v>70.572200000000009</v>
      </c>
      <c r="M26" s="22">
        <v>8.5499999999999986E-3</v>
      </c>
      <c r="N26" s="22">
        <v>1.0330499999999998</v>
      </c>
      <c r="O26" s="30">
        <v>6.4956154595649451</v>
      </c>
      <c r="P26" s="32">
        <f t="shared" si="0"/>
        <v>99.507465459564969</v>
      </c>
      <c r="R26" s="23">
        <v>369.82280000000003</v>
      </c>
      <c r="S26" s="21"/>
      <c r="T26" s="21"/>
      <c r="U26" s="21"/>
      <c r="V26" s="21"/>
      <c r="W26" s="21"/>
      <c r="X26" s="21"/>
      <c r="Y26" s="21"/>
      <c r="Z26" s="21"/>
      <c r="AA26" s="21"/>
      <c r="AB26" s="21"/>
      <c r="AC26" s="21"/>
      <c r="AD26" s="21"/>
    </row>
    <row r="27" spans="1:30" s="6" customFormat="1" x14ac:dyDescent="0.2">
      <c r="A27" s="27" t="s">
        <v>192</v>
      </c>
      <c r="B27" t="s">
        <v>193</v>
      </c>
      <c r="C27" s="28">
        <v>11.080300000000001</v>
      </c>
      <c r="D27" s="20">
        <v>3.9800000000000002E-2</v>
      </c>
      <c r="E27" s="20">
        <v>0.29884999999999995</v>
      </c>
      <c r="F27" s="20">
        <v>4.7652999999999999</v>
      </c>
      <c r="G27" s="20">
        <v>2.3601999999999999</v>
      </c>
      <c r="H27" s="20">
        <v>0.9071499999999999</v>
      </c>
      <c r="I27" s="20">
        <v>7.0000000000000007E-2</v>
      </c>
      <c r="J27" s="22">
        <v>0.43</v>
      </c>
      <c r="K27" s="22">
        <v>0.13830000000000001</v>
      </c>
      <c r="L27" s="29">
        <v>72.480649999999997</v>
      </c>
      <c r="M27" s="22">
        <v>8.7999999999999988E-3</v>
      </c>
      <c r="N27" s="22">
        <v>1.0020500000000001</v>
      </c>
      <c r="O27" s="30">
        <v>5.7384545038866293</v>
      </c>
      <c r="P27" s="32">
        <f t="shared" si="0"/>
        <v>99.319854503886617</v>
      </c>
      <c r="R27" s="23">
        <v>424.26670000000001</v>
      </c>
      <c r="S27" s="21"/>
      <c r="T27" s="21"/>
      <c r="U27" s="21"/>
      <c r="V27" s="21"/>
      <c r="W27" s="21"/>
      <c r="X27" s="21"/>
      <c r="Y27" s="21"/>
      <c r="Z27" s="21"/>
      <c r="AA27" s="21"/>
      <c r="AB27" s="21"/>
      <c r="AC27" s="21"/>
      <c r="AD27" s="21"/>
    </row>
    <row r="28" spans="1:30" s="6" customFormat="1" x14ac:dyDescent="0.2">
      <c r="A28" s="27" t="s">
        <v>194</v>
      </c>
      <c r="B28" t="s">
        <v>195</v>
      </c>
      <c r="C28" s="28">
        <v>12.113</v>
      </c>
      <c r="D28" s="20">
        <v>4.2900000000000001E-2</v>
      </c>
      <c r="E28" s="20">
        <v>0.35489999999999999</v>
      </c>
      <c r="F28" s="20">
        <v>6.4440500000000007</v>
      </c>
      <c r="G28" s="20">
        <v>2.2656000000000001</v>
      </c>
      <c r="H28" s="20">
        <v>0.89439999999999997</v>
      </c>
      <c r="I28" s="20">
        <v>6.1249999999999999E-2</v>
      </c>
      <c r="J28" s="22">
        <v>0.36</v>
      </c>
      <c r="K28" s="22">
        <v>0.12479999999999999</v>
      </c>
      <c r="L28" s="29">
        <v>68.042149999999992</v>
      </c>
      <c r="M28" s="22">
        <v>9.8500000000000011E-3</v>
      </c>
      <c r="N28" s="22">
        <v>0.89965000000000006</v>
      </c>
      <c r="O28" s="30">
        <v>6.8402777777778709</v>
      </c>
      <c r="P28" s="32">
        <f t="shared" si="0"/>
        <v>98.452827777777856</v>
      </c>
      <c r="R28" s="23">
        <v>424.68934999999999</v>
      </c>
      <c r="S28" s="21"/>
      <c r="T28" s="21"/>
      <c r="U28" s="21"/>
      <c r="V28" s="21"/>
      <c r="W28" s="21"/>
      <c r="X28" s="21"/>
      <c r="Y28" s="21"/>
      <c r="Z28" s="21"/>
      <c r="AA28" s="21"/>
      <c r="AB28" s="21"/>
      <c r="AC28" s="21"/>
      <c r="AD28" s="21"/>
    </row>
    <row r="29" spans="1:30" s="6" customFormat="1" x14ac:dyDescent="0.2">
      <c r="A29" s="27" t="s">
        <v>196</v>
      </c>
      <c r="B29" t="s">
        <v>197</v>
      </c>
      <c r="C29" s="28">
        <v>13.431899999999999</v>
      </c>
      <c r="D29" s="20">
        <v>4.4899999999999995E-2</v>
      </c>
      <c r="E29" s="20">
        <v>0.25485000000000002</v>
      </c>
      <c r="F29" s="20">
        <v>5.4958499999999999</v>
      </c>
      <c r="G29" s="20">
        <v>2.7512999999999996</v>
      </c>
      <c r="H29" s="20">
        <v>1.0693999999999999</v>
      </c>
      <c r="I29" s="20">
        <v>1.7600000000000001E-2</v>
      </c>
      <c r="J29" s="22">
        <v>0.39</v>
      </c>
      <c r="K29" s="22">
        <v>0.15265000000000001</v>
      </c>
      <c r="L29" s="29">
        <v>68.998449999999991</v>
      </c>
      <c r="M29" s="22">
        <v>1.0450000000000001E-2</v>
      </c>
      <c r="N29" s="22">
        <v>0.86380000000000001</v>
      </c>
      <c r="O29" s="30">
        <v>5.9035524283510341</v>
      </c>
      <c r="P29" s="32">
        <f t="shared" si="0"/>
        <v>99.384702428351034</v>
      </c>
      <c r="R29" s="23">
        <v>348.47725000000003</v>
      </c>
      <c r="S29" s="21"/>
      <c r="T29" s="21"/>
      <c r="U29" s="21"/>
      <c r="V29" s="21"/>
      <c r="W29" s="21"/>
      <c r="X29" s="21"/>
      <c r="Y29" s="21"/>
      <c r="Z29" s="21"/>
      <c r="AA29" s="21"/>
      <c r="AB29" s="21"/>
      <c r="AC29" s="21"/>
      <c r="AD29" s="21"/>
    </row>
    <row r="30" spans="1:30" s="6" customFormat="1" x14ac:dyDescent="0.2">
      <c r="A30" s="27" t="s">
        <v>198</v>
      </c>
      <c r="B30" t="s">
        <v>199</v>
      </c>
      <c r="C30" s="28">
        <v>12.67595</v>
      </c>
      <c r="D30" s="20">
        <v>4.8750000000000002E-2</v>
      </c>
      <c r="E30" s="20">
        <v>0.4723</v>
      </c>
      <c r="F30" s="20">
        <v>6.13035</v>
      </c>
      <c r="G30" s="20">
        <v>3.14995</v>
      </c>
      <c r="H30" s="20">
        <v>1.2692999999999999</v>
      </c>
      <c r="I30" s="20">
        <v>0.19325000000000001</v>
      </c>
      <c r="J30" s="22">
        <v>0.35</v>
      </c>
      <c r="K30" s="22">
        <v>0.25414999999999999</v>
      </c>
      <c r="L30" s="29">
        <v>63.330799999999996</v>
      </c>
      <c r="M30" s="22">
        <v>9.2499999999999995E-3</v>
      </c>
      <c r="N30" s="22">
        <v>1.0158499999999999</v>
      </c>
      <c r="O30" s="31">
        <v>10.319258496395562</v>
      </c>
      <c r="P30" s="32">
        <f t="shared" si="0"/>
        <v>99.219158496395551</v>
      </c>
      <c r="R30" s="23">
        <v>270.5324</v>
      </c>
      <c r="S30" s="21"/>
      <c r="T30" s="21"/>
      <c r="U30" s="21"/>
      <c r="V30" s="21"/>
      <c r="W30" s="21"/>
      <c r="X30" s="21"/>
      <c r="Y30" s="21"/>
      <c r="Z30" s="21"/>
      <c r="AA30" s="21"/>
      <c r="AB30" s="21"/>
      <c r="AC30" s="21"/>
      <c r="AD30" s="21"/>
    </row>
    <row r="31" spans="1:30" s="6" customFormat="1" x14ac:dyDescent="0.2">
      <c r="A31" s="27" t="s">
        <v>200</v>
      </c>
      <c r="B31" t="s">
        <v>201</v>
      </c>
      <c r="C31" s="28">
        <v>12.972</v>
      </c>
      <c r="D31" s="20">
        <v>5.28E-2</v>
      </c>
      <c r="E31" s="20">
        <v>0.40585000000000004</v>
      </c>
      <c r="F31" s="20">
        <v>6.1894999999999998</v>
      </c>
      <c r="G31" s="20">
        <v>3.1112000000000002</v>
      </c>
      <c r="H31" s="20">
        <v>1.2446999999999999</v>
      </c>
      <c r="I31" s="20">
        <v>0.22539999999999999</v>
      </c>
      <c r="J31" s="22">
        <v>0.34</v>
      </c>
      <c r="K31" s="22">
        <v>0.15234999999999999</v>
      </c>
      <c r="L31" s="29">
        <v>65.78264999999999</v>
      </c>
      <c r="M31" s="22">
        <v>8.8500000000000002E-3</v>
      </c>
      <c r="N31" s="22">
        <v>1.0615999999999999</v>
      </c>
      <c r="O31" s="30">
        <v>7.5604320246871737</v>
      </c>
      <c r="P31" s="32">
        <f t="shared" si="0"/>
        <v>99.107332024687153</v>
      </c>
      <c r="R31" s="23">
        <v>286.48175000000003</v>
      </c>
      <c r="S31" s="21"/>
      <c r="T31" s="21"/>
      <c r="U31" s="21"/>
      <c r="V31" s="21"/>
      <c r="W31" s="21"/>
      <c r="X31" s="21"/>
      <c r="Y31" s="21"/>
      <c r="Z31" s="21"/>
      <c r="AA31" s="21"/>
      <c r="AB31" s="21"/>
      <c r="AC31" s="21"/>
      <c r="AD31" s="21"/>
    </row>
    <row r="32" spans="1:30" s="6" customFormat="1" x14ac:dyDescent="0.2">
      <c r="A32" s="27" t="s">
        <v>202</v>
      </c>
      <c r="B32" t="s">
        <v>203</v>
      </c>
      <c r="C32" s="28">
        <v>11.83765</v>
      </c>
      <c r="D32" s="20">
        <v>5.8650000000000001E-2</v>
      </c>
      <c r="E32" s="20">
        <v>0.3821</v>
      </c>
      <c r="F32" s="20">
        <v>5.6243999999999996</v>
      </c>
      <c r="G32" s="20">
        <v>2.6512000000000002</v>
      </c>
      <c r="H32" s="20">
        <v>1.0461999999999998</v>
      </c>
      <c r="I32" s="20">
        <v>0.24904999999999999</v>
      </c>
      <c r="J32" s="22">
        <v>0.41</v>
      </c>
      <c r="K32" s="22">
        <v>0.17070000000000002</v>
      </c>
      <c r="L32" s="29">
        <v>69.392650000000003</v>
      </c>
      <c r="M32" s="22">
        <v>9.2499999999999995E-3</v>
      </c>
      <c r="N32" s="22">
        <v>1.121</v>
      </c>
      <c r="O32" s="30">
        <v>6.8783068783067733</v>
      </c>
      <c r="P32" s="32">
        <f t="shared" si="0"/>
        <v>99.831156878306757</v>
      </c>
      <c r="R32" s="23">
        <v>310.01294999999999</v>
      </c>
      <c r="S32" s="21"/>
      <c r="T32" s="21"/>
      <c r="U32" s="21"/>
      <c r="V32" s="21"/>
      <c r="W32" s="21"/>
      <c r="X32" s="21"/>
      <c r="Y32" s="21"/>
      <c r="Z32" s="21"/>
      <c r="AA32" s="21"/>
      <c r="AB32" s="21"/>
      <c r="AC32" s="21"/>
      <c r="AD32" s="21"/>
    </row>
    <row r="33" spans="1:30" s="6" customFormat="1" x14ac:dyDescent="0.2">
      <c r="A33" s="27" t="s">
        <v>204</v>
      </c>
      <c r="B33" t="s">
        <v>205</v>
      </c>
      <c r="C33" s="28">
        <v>14.892199999999999</v>
      </c>
      <c r="D33" s="20">
        <v>7.0750000000000007E-2</v>
      </c>
      <c r="E33" s="20">
        <v>0.52229999999999999</v>
      </c>
      <c r="F33" s="20">
        <v>6.6744500000000002</v>
      </c>
      <c r="G33" s="20">
        <v>3.1361499999999998</v>
      </c>
      <c r="H33" s="20">
        <v>1.52535</v>
      </c>
      <c r="I33" s="20">
        <v>0.10975</v>
      </c>
      <c r="J33" s="22">
        <v>0.56000000000000005</v>
      </c>
      <c r="K33" s="22">
        <v>9.6099999999999991E-2</v>
      </c>
      <c r="L33" s="29">
        <v>64.289000000000001</v>
      </c>
      <c r="M33" s="22">
        <v>1.145E-2</v>
      </c>
      <c r="N33" s="22">
        <v>0.88195000000000001</v>
      </c>
      <c r="O33" s="30">
        <v>7.5157201317497169</v>
      </c>
      <c r="P33" s="33">
        <f t="shared" si="0"/>
        <v>100.28517013174971</v>
      </c>
      <c r="R33" s="23">
        <v>282.20765</v>
      </c>
      <c r="S33" s="21"/>
      <c r="T33" s="21"/>
      <c r="U33" s="21"/>
      <c r="V33" s="21"/>
      <c r="W33" s="21"/>
      <c r="X33" s="21"/>
      <c r="Y33" s="21"/>
      <c r="Z33" s="21"/>
      <c r="AA33" s="21"/>
      <c r="AB33" s="21"/>
      <c r="AC33" s="21"/>
      <c r="AD33" s="21"/>
    </row>
    <row r="34" spans="1:30" s="6" customFormat="1" x14ac:dyDescent="0.2">
      <c r="A34" s="27" t="s">
        <v>206</v>
      </c>
      <c r="B34" t="s">
        <v>207</v>
      </c>
      <c r="C34" s="28">
        <v>15.59205</v>
      </c>
      <c r="D34" s="20">
        <v>5.9249999999999997E-2</v>
      </c>
      <c r="E34" s="20">
        <v>0.53510000000000002</v>
      </c>
      <c r="F34" s="20">
        <v>7.6210500000000003</v>
      </c>
      <c r="G34" s="20">
        <v>3.8994499999999999</v>
      </c>
      <c r="H34" s="20">
        <v>1.921</v>
      </c>
      <c r="I34" s="20">
        <v>0.14765</v>
      </c>
      <c r="J34" s="22">
        <v>0.4</v>
      </c>
      <c r="K34" s="22">
        <v>0.15235000000000001</v>
      </c>
      <c r="L34" s="29">
        <v>62.56615</v>
      </c>
      <c r="M34" s="22">
        <v>9.8999999999999991E-3</v>
      </c>
      <c r="N34" s="22">
        <v>0.86014999999999997</v>
      </c>
      <c r="O34" s="30">
        <v>6.6140674836324962</v>
      </c>
      <c r="P34" s="33">
        <f t="shared" si="0"/>
        <v>100.3781674836325</v>
      </c>
      <c r="R34" s="23">
        <v>287.40745000000004</v>
      </c>
      <c r="S34" s="21"/>
      <c r="T34" s="21"/>
      <c r="U34" s="21"/>
      <c r="V34" s="21"/>
      <c r="W34" s="21"/>
      <c r="X34" s="21"/>
      <c r="Y34" s="21"/>
      <c r="Z34" s="21"/>
      <c r="AA34" s="21"/>
      <c r="AB34" s="21"/>
      <c r="AC34" s="21"/>
      <c r="AD34" s="21"/>
    </row>
    <row r="35" spans="1:30" s="6" customFormat="1" x14ac:dyDescent="0.2">
      <c r="A35" s="27" t="s">
        <v>208</v>
      </c>
      <c r="B35" t="s">
        <v>209</v>
      </c>
      <c r="C35" s="28">
        <v>15.65875</v>
      </c>
      <c r="D35" s="20">
        <v>5.3449999999999998E-2</v>
      </c>
      <c r="E35" s="28">
        <v>12.0701</v>
      </c>
      <c r="F35" s="20">
        <v>6.1587999999999994</v>
      </c>
      <c r="G35" s="20">
        <v>4.3505000000000003</v>
      </c>
      <c r="H35" s="20">
        <v>2.0674999999999999</v>
      </c>
      <c r="I35" s="20">
        <v>7.6800000000000007E-2</v>
      </c>
      <c r="J35" s="22">
        <v>0.26</v>
      </c>
      <c r="K35" s="22">
        <v>0.11864999999999999</v>
      </c>
      <c r="L35" s="29">
        <v>45.792100000000005</v>
      </c>
      <c r="M35" s="22">
        <v>1.7049999999999999E-2</v>
      </c>
      <c r="N35" s="22">
        <v>0.74524999999999997</v>
      </c>
      <c r="O35" s="31">
        <v>14.362606232294581</v>
      </c>
      <c r="P35" s="33">
        <f t="shared" si="0"/>
        <v>101.73155623229458</v>
      </c>
      <c r="R35" s="23">
        <v>158.03800000000001</v>
      </c>
      <c r="S35" s="21"/>
      <c r="T35" s="21"/>
      <c r="U35" s="21"/>
      <c r="V35" s="21"/>
      <c r="W35" s="21"/>
      <c r="X35" s="21"/>
      <c r="Y35" s="21"/>
      <c r="Z35" s="21"/>
      <c r="AA35" s="21"/>
      <c r="AB35" s="21"/>
      <c r="AC35" s="21"/>
      <c r="AD35" s="21"/>
    </row>
    <row r="36" spans="1:30" s="6" customFormat="1" x14ac:dyDescent="0.2">
      <c r="A36" s="27" t="s">
        <v>210</v>
      </c>
      <c r="B36" t="s">
        <v>211</v>
      </c>
      <c r="C36" s="28">
        <v>13.2643</v>
      </c>
      <c r="D36" s="20">
        <v>4.1500000000000002E-2</v>
      </c>
      <c r="E36" s="20">
        <v>0.73459999999999992</v>
      </c>
      <c r="F36" s="20">
        <v>6.2160500000000001</v>
      </c>
      <c r="G36" s="20">
        <v>3.5090000000000003</v>
      </c>
      <c r="H36" s="20">
        <v>1.4735</v>
      </c>
      <c r="I36" s="20">
        <v>0.12485</v>
      </c>
      <c r="J36" s="22">
        <v>0.23</v>
      </c>
      <c r="K36" s="22">
        <v>0.2248</v>
      </c>
      <c r="L36" s="29">
        <v>60.187899999999999</v>
      </c>
      <c r="M36" s="22">
        <v>7.9500000000000005E-3</v>
      </c>
      <c r="N36" s="22">
        <v>0.93819999999999992</v>
      </c>
      <c r="O36" s="31">
        <v>13.637136541404431</v>
      </c>
      <c r="P36" s="33">
        <f t="shared" si="0"/>
        <v>100.58978654140442</v>
      </c>
      <c r="R36" s="23">
        <v>247.38679999999999</v>
      </c>
      <c r="S36" s="21"/>
      <c r="T36" s="21"/>
      <c r="U36" s="21"/>
      <c r="V36" s="21"/>
      <c r="W36" s="21"/>
      <c r="X36" s="21"/>
      <c r="Y36" s="21"/>
      <c r="Z36" s="21"/>
      <c r="AA36" s="21"/>
      <c r="AB36" s="21"/>
      <c r="AC36" s="21"/>
      <c r="AD36" s="21"/>
    </row>
    <row r="37" spans="1:30" s="6" customFormat="1" x14ac:dyDescent="0.2">
      <c r="A37" s="27" t="s">
        <v>212</v>
      </c>
      <c r="B37" t="s">
        <v>213</v>
      </c>
      <c r="C37" s="28">
        <v>13.467400000000001</v>
      </c>
      <c r="D37" s="20">
        <v>4.4850000000000001E-2</v>
      </c>
      <c r="E37" s="20">
        <v>0.73885000000000001</v>
      </c>
      <c r="F37" s="20">
        <v>6.5344999999999995</v>
      </c>
      <c r="G37" s="20">
        <v>3.3876499999999998</v>
      </c>
      <c r="H37" s="20">
        <v>1.4268000000000001</v>
      </c>
      <c r="I37" s="20">
        <v>0.13700000000000001</v>
      </c>
      <c r="J37" s="22">
        <v>0.24</v>
      </c>
      <c r="K37" s="22">
        <v>0.1439</v>
      </c>
      <c r="L37" s="29">
        <v>65.882999999999996</v>
      </c>
      <c r="M37" s="22">
        <v>8.0500000000000016E-3</v>
      </c>
      <c r="N37" s="22">
        <v>1.0442499999999999</v>
      </c>
      <c r="O37" s="30">
        <v>7.1136653895274407</v>
      </c>
      <c r="P37" s="33">
        <f t="shared" si="0"/>
        <v>100.16991538952745</v>
      </c>
      <c r="R37" s="23">
        <v>264.49535000000003</v>
      </c>
      <c r="S37" s="21"/>
      <c r="T37" s="21"/>
      <c r="U37" s="21"/>
      <c r="V37" s="21"/>
      <c r="W37" s="21"/>
      <c r="X37" s="21"/>
      <c r="Y37" s="21"/>
      <c r="Z37" s="21"/>
      <c r="AA37" s="21"/>
      <c r="AB37" s="21"/>
      <c r="AC37" s="21"/>
      <c r="AD37" s="21"/>
    </row>
    <row r="38" spans="1:30" s="6" customFormat="1" x14ac:dyDescent="0.2">
      <c r="A38" s="27" t="s">
        <v>214</v>
      </c>
      <c r="B38" t="s">
        <v>215</v>
      </c>
      <c r="C38" s="28">
        <v>17.942599999999999</v>
      </c>
      <c r="D38" s="20">
        <v>5.3900000000000003E-2</v>
      </c>
      <c r="E38" s="20">
        <v>3.2525000000000004</v>
      </c>
      <c r="F38" s="20">
        <v>8.6454500000000003</v>
      </c>
      <c r="G38" s="20">
        <v>4.8205499999999999</v>
      </c>
      <c r="H38" s="20">
        <v>2.3520500000000002</v>
      </c>
      <c r="I38" s="20">
        <v>0.15184999999999998</v>
      </c>
      <c r="J38" s="22">
        <v>0.19</v>
      </c>
      <c r="K38" s="22">
        <v>0.21355000000000002</v>
      </c>
      <c r="L38" s="29">
        <v>53.298099999999998</v>
      </c>
      <c r="M38" s="22">
        <v>9.3999999999999986E-3</v>
      </c>
      <c r="N38" s="22">
        <v>0.77334999999999998</v>
      </c>
      <c r="O38" s="30">
        <v>9.4653465346532357</v>
      </c>
      <c r="P38" s="33">
        <f t="shared" si="0"/>
        <v>101.16864653465322</v>
      </c>
      <c r="R38" s="23">
        <v>191.28629999999998</v>
      </c>
      <c r="S38" s="21"/>
      <c r="T38" s="21"/>
      <c r="U38" s="21"/>
      <c r="V38" s="21"/>
      <c r="W38" s="21"/>
      <c r="X38" s="21"/>
      <c r="Y38" s="21"/>
      <c r="Z38" s="21"/>
      <c r="AA38" s="21"/>
      <c r="AB38" s="21"/>
      <c r="AC38" s="21"/>
      <c r="AD38" s="21"/>
    </row>
    <row r="39" spans="1:30" s="6" customFormat="1" x14ac:dyDescent="0.2">
      <c r="A39" s="27" t="s">
        <v>216</v>
      </c>
      <c r="B39" t="s">
        <v>217</v>
      </c>
      <c r="C39" s="28">
        <v>19.688699999999997</v>
      </c>
      <c r="D39" s="20">
        <v>5.2850000000000001E-2</v>
      </c>
      <c r="E39" s="20">
        <v>4.0227500000000003</v>
      </c>
      <c r="F39" s="20">
        <v>4.8436500000000002</v>
      </c>
      <c r="G39" s="20">
        <v>6.0538499999999997</v>
      </c>
      <c r="H39" s="20">
        <v>2.15625</v>
      </c>
      <c r="I39" s="20">
        <v>4.9250000000000002E-2</v>
      </c>
      <c r="J39" s="22">
        <v>0.24</v>
      </c>
      <c r="K39" s="22">
        <v>0.16924999999999998</v>
      </c>
      <c r="L39" s="29">
        <v>55.263849999999998</v>
      </c>
      <c r="M39" s="22">
        <v>9.6000000000000009E-3</v>
      </c>
      <c r="N39" s="22">
        <v>0.91700000000000004</v>
      </c>
      <c r="O39" s="30">
        <v>7.5093867334167896</v>
      </c>
      <c r="P39" s="33">
        <f t="shared" si="0"/>
        <v>100.9763867334168</v>
      </c>
      <c r="R39" s="23">
        <v>194.1919</v>
      </c>
      <c r="S39" s="21"/>
      <c r="T39" s="21"/>
      <c r="U39" s="21"/>
      <c r="V39" s="21"/>
      <c r="W39" s="21"/>
      <c r="X39" s="21"/>
      <c r="Y39" s="21"/>
      <c r="Z39" s="21"/>
      <c r="AA39" s="21"/>
      <c r="AB39" s="21"/>
      <c r="AC39" s="21"/>
      <c r="AD39" s="21"/>
    </row>
    <row r="40" spans="1:30" s="6" customFormat="1" x14ac:dyDescent="0.2">
      <c r="A40" s="27" t="s">
        <v>218</v>
      </c>
      <c r="B40" t="s">
        <v>219</v>
      </c>
      <c r="C40" s="28">
        <v>10.54645</v>
      </c>
      <c r="D40" s="20">
        <v>4.2499999999999996E-2</v>
      </c>
      <c r="E40" s="28">
        <v>16.831900000000001</v>
      </c>
      <c r="F40" s="20">
        <v>8.1243999999999996</v>
      </c>
      <c r="G40" s="20">
        <v>2.6473499999999999</v>
      </c>
      <c r="H40" s="20">
        <v>4.6084999999999994</v>
      </c>
      <c r="I40" s="20">
        <v>0.22134999999999999</v>
      </c>
      <c r="J40" s="22">
        <v>0.13</v>
      </c>
      <c r="K40" s="22">
        <v>0.1699</v>
      </c>
      <c r="L40" s="29">
        <v>35.1875</v>
      </c>
      <c r="M40" s="22">
        <v>2.555E-2</v>
      </c>
      <c r="N40" s="22">
        <v>0.48914999999999997</v>
      </c>
      <c r="O40" s="31">
        <v>20.827237664582981</v>
      </c>
      <c r="P40" s="32">
        <f t="shared" si="0"/>
        <v>99.851787664582972</v>
      </c>
      <c r="R40" s="23">
        <v>170.30284999999998</v>
      </c>
      <c r="S40" s="21"/>
      <c r="T40" s="21"/>
      <c r="U40" s="21"/>
      <c r="V40" s="21"/>
      <c r="W40" s="21"/>
      <c r="X40" s="21"/>
      <c r="Y40" s="21"/>
      <c r="Z40" s="21"/>
      <c r="AA40" s="21"/>
      <c r="AB40" s="21"/>
      <c r="AC40" s="21"/>
      <c r="AD40" s="21"/>
    </row>
    <row r="41" spans="1:30" s="6" customFormat="1" x14ac:dyDescent="0.2">
      <c r="A41" s="27" t="s">
        <v>220</v>
      </c>
      <c r="B41" t="s">
        <v>221</v>
      </c>
      <c r="C41" s="20">
        <v>3.54725</v>
      </c>
      <c r="D41" s="20">
        <v>2.4899999999999999E-2</v>
      </c>
      <c r="E41" s="28">
        <v>38.152850000000001</v>
      </c>
      <c r="F41" s="20">
        <v>5.4968500000000002</v>
      </c>
      <c r="G41" s="20">
        <v>0.94289999999999996</v>
      </c>
      <c r="H41" s="20">
        <v>3.3373499999999998</v>
      </c>
      <c r="I41" s="20">
        <v>0.18535000000000001</v>
      </c>
      <c r="J41" s="22">
        <v>0.08</v>
      </c>
      <c r="K41" s="22">
        <v>0.13805000000000001</v>
      </c>
      <c r="L41" s="29">
        <v>13.92085</v>
      </c>
      <c r="M41" s="22">
        <v>9.0550000000000005E-2</v>
      </c>
      <c r="N41" s="22">
        <v>0.18659999999999999</v>
      </c>
      <c r="O41" s="31">
        <v>34.181947658892682</v>
      </c>
      <c r="P41" s="33">
        <f t="shared" si="0"/>
        <v>100.28544765889268</v>
      </c>
      <c r="R41" s="23">
        <v>77.868250000000003</v>
      </c>
      <c r="S41" s="21"/>
      <c r="T41" s="21"/>
      <c r="U41" s="21"/>
      <c r="V41" s="21"/>
      <c r="W41" s="21"/>
      <c r="X41" s="21"/>
      <c r="Y41" s="21"/>
      <c r="Z41" s="21"/>
      <c r="AA41" s="21"/>
      <c r="AB41" s="21"/>
      <c r="AC41" s="21"/>
      <c r="AD41" s="21"/>
    </row>
    <row r="42" spans="1:30" s="6" customFormat="1" x14ac:dyDescent="0.2">
      <c r="A42" s="27" t="s">
        <v>222</v>
      </c>
      <c r="B42" t="s">
        <v>223</v>
      </c>
      <c r="C42" s="28">
        <v>11.4191</v>
      </c>
      <c r="D42" s="20">
        <v>4.48E-2</v>
      </c>
      <c r="E42" s="20">
        <v>0.71324999999999994</v>
      </c>
      <c r="F42" s="20">
        <v>5.5109999999999992</v>
      </c>
      <c r="G42" s="20">
        <v>2.6372</v>
      </c>
      <c r="H42" s="20">
        <v>0.97060000000000002</v>
      </c>
      <c r="I42" s="20">
        <v>0.24889999999999998</v>
      </c>
      <c r="J42" s="22">
        <v>0.26</v>
      </c>
      <c r="K42" s="22">
        <v>0.31295000000000001</v>
      </c>
      <c r="L42" s="29">
        <v>59.307850000000002</v>
      </c>
      <c r="M42" s="22">
        <v>8.0500000000000016E-3</v>
      </c>
      <c r="N42" s="22">
        <v>1.0095000000000001</v>
      </c>
      <c r="O42" s="31">
        <v>17.280497280497315</v>
      </c>
      <c r="P42" s="32">
        <f t="shared" si="0"/>
        <v>99.723697280497319</v>
      </c>
      <c r="R42" s="23">
        <v>317.10599999999999</v>
      </c>
      <c r="S42" s="21"/>
      <c r="T42" s="21"/>
      <c r="U42" s="21"/>
      <c r="V42" s="21"/>
      <c r="W42" s="21"/>
      <c r="X42" s="21"/>
      <c r="Y42" s="21"/>
      <c r="Z42" s="21"/>
      <c r="AA42" s="21"/>
      <c r="AB42" s="21"/>
      <c r="AC42" s="21"/>
      <c r="AD42" s="21"/>
    </row>
    <row r="43" spans="1:30" s="6" customFormat="1" x14ac:dyDescent="0.2">
      <c r="A43" s="27" t="s">
        <v>224</v>
      </c>
      <c r="B43" t="s">
        <v>225</v>
      </c>
      <c r="C43" s="28">
        <v>12.448450000000001</v>
      </c>
      <c r="D43" s="20">
        <v>3.8900000000000004E-2</v>
      </c>
      <c r="E43" s="20">
        <v>0.15160000000000001</v>
      </c>
      <c r="F43" s="20">
        <v>7.7141999999999999</v>
      </c>
      <c r="G43" s="20">
        <v>2.9131499999999999</v>
      </c>
      <c r="H43" s="20">
        <v>1.2368999999999999</v>
      </c>
      <c r="I43" s="20">
        <v>0.22705</v>
      </c>
      <c r="J43" s="22">
        <v>0.33</v>
      </c>
      <c r="K43" s="22">
        <v>0.22105000000000002</v>
      </c>
      <c r="L43" s="29">
        <v>68.14425</v>
      </c>
      <c r="M43" s="22">
        <v>6.7499999999999999E-3</v>
      </c>
      <c r="N43" s="22">
        <v>1.0519500000000002</v>
      </c>
      <c r="O43" s="30">
        <v>5.7458440254378047</v>
      </c>
      <c r="P43" s="33">
        <f t="shared" si="0"/>
        <v>100.23009402543781</v>
      </c>
      <c r="R43" s="23">
        <v>363.92570000000001</v>
      </c>
      <c r="S43" s="21"/>
      <c r="T43" s="21"/>
      <c r="U43" s="21"/>
      <c r="V43" s="21"/>
      <c r="W43" s="21"/>
      <c r="X43" s="21"/>
      <c r="Y43" s="21"/>
      <c r="Z43" s="21"/>
      <c r="AA43" s="21"/>
      <c r="AB43" s="21"/>
      <c r="AC43" s="21"/>
      <c r="AD43" s="21"/>
    </row>
    <row r="44" spans="1:30" s="6" customFormat="1" x14ac:dyDescent="0.2">
      <c r="A44" s="27" t="s">
        <v>226</v>
      </c>
      <c r="B44" t="s">
        <v>227</v>
      </c>
      <c r="C44" s="28">
        <v>13.323699999999999</v>
      </c>
      <c r="D44" s="20">
        <v>4.335E-2</v>
      </c>
      <c r="E44" s="20">
        <v>0.1477</v>
      </c>
      <c r="F44" s="20">
        <v>7.1132500000000007</v>
      </c>
      <c r="G44" s="20">
        <v>3.3623000000000003</v>
      </c>
      <c r="H44" s="20">
        <v>1.18415</v>
      </c>
      <c r="I44" s="20">
        <v>0.13219999999999998</v>
      </c>
      <c r="J44" s="22">
        <v>0.32</v>
      </c>
      <c r="K44" s="22">
        <v>0.15855</v>
      </c>
      <c r="L44" s="29">
        <v>69.941499999999991</v>
      </c>
      <c r="M44" s="22">
        <v>7.6E-3</v>
      </c>
      <c r="N44" s="22">
        <v>1.0709</v>
      </c>
      <c r="O44" s="30">
        <v>4.360581410854806</v>
      </c>
      <c r="P44" s="33">
        <f t="shared" si="0"/>
        <v>101.16578141085479</v>
      </c>
      <c r="R44" s="23">
        <v>390.92129999999997</v>
      </c>
      <c r="S44" s="21"/>
      <c r="T44" s="21"/>
      <c r="U44" s="21"/>
      <c r="V44" s="21"/>
      <c r="W44" s="21"/>
      <c r="X44" s="21"/>
      <c r="Y44" s="21"/>
      <c r="Z44" s="21"/>
      <c r="AA44" s="21"/>
      <c r="AB44" s="21"/>
      <c r="AC44" s="21"/>
      <c r="AD44" s="21"/>
    </row>
    <row r="45" spans="1:30" s="6" customFormat="1" x14ac:dyDescent="0.2">
      <c r="A45" s="27" t="s">
        <v>228</v>
      </c>
      <c r="B45" t="s">
        <v>229</v>
      </c>
      <c r="C45" s="28">
        <v>14.94295</v>
      </c>
      <c r="D45" s="20">
        <v>4.8899999999999999E-2</v>
      </c>
      <c r="E45" s="20">
        <v>0.17454999999999998</v>
      </c>
      <c r="F45" s="20">
        <v>6.2542</v>
      </c>
      <c r="G45" s="20">
        <v>4.3098999999999998</v>
      </c>
      <c r="H45" s="20">
        <v>1.2877000000000001</v>
      </c>
      <c r="I45" s="20">
        <v>1.0149999999999999E-2</v>
      </c>
      <c r="J45" s="22">
        <v>0.33</v>
      </c>
      <c r="K45" s="22">
        <v>0.12559999999999999</v>
      </c>
      <c r="L45" s="29">
        <v>68.029449999999997</v>
      </c>
      <c r="M45" s="22">
        <v>9.1000000000000004E-3</v>
      </c>
      <c r="N45" s="22">
        <v>1.0399</v>
      </c>
      <c r="O45" s="30">
        <v>3.8625045548403421</v>
      </c>
      <c r="P45" s="33">
        <f t="shared" si="0"/>
        <v>100.42490455484034</v>
      </c>
      <c r="R45" s="23">
        <v>243.82170000000002</v>
      </c>
      <c r="S45" s="21"/>
      <c r="T45" s="21"/>
      <c r="U45" s="21"/>
      <c r="V45" s="21"/>
      <c r="W45" s="21"/>
      <c r="X45" s="21"/>
      <c r="Y45" s="21"/>
      <c r="Z45" s="21"/>
      <c r="AA45" s="21"/>
      <c r="AB45" s="21"/>
      <c r="AC45" s="21"/>
      <c r="AD45" s="21"/>
    </row>
    <row r="46" spans="1:30" s="6" customFormat="1" x14ac:dyDescent="0.2">
      <c r="A46" s="27" t="s">
        <v>230</v>
      </c>
      <c r="B46" t="s">
        <v>231</v>
      </c>
      <c r="C46" s="28">
        <v>20.294249999999998</v>
      </c>
      <c r="D46" s="20">
        <v>4.9100000000000005E-2</v>
      </c>
      <c r="E46" s="20">
        <v>0.13644999999999999</v>
      </c>
      <c r="F46" s="20">
        <v>6.9752000000000001</v>
      </c>
      <c r="G46" s="20">
        <v>6.3020999999999994</v>
      </c>
      <c r="H46" s="20">
        <v>1.7757000000000001</v>
      </c>
      <c r="I46" s="20">
        <v>7.4999999999999997E-3</v>
      </c>
      <c r="J46" s="22">
        <v>0.19</v>
      </c>
      <c r="K46" s="22">
        <v>6.7049999999999998E-2</v>
      </c>
      <c r="L46" s="29">
        <v>58.864800000000002</v>
      </c>
      <c r="M46" s="22">
        <v>8.6E-3</v>
      </c>
      <c r="N46" s="22">
        <v>1.0015499999999999</v>
      </c>
      <c r="O46" s="30">
        <v>4.5807306454666588</v>
      </c>
      <c r="P46" s="33">
        <f t="shared" si="0"/>
        <v>100.25303064546665</v>
      </c>
      <c r="R46" s="23">
        <v>193.34845000000001</v>
      </c>
      <c r="S46" s="21"/>
      <c r="T46" s="21"/>
      <c r="U46" s="21"/>
      <c r="V46" s="21"/>
      <c r="W46" s="21"/>
      <c r="X46" s="21"/>
      <c r="Y46" s="21"/>
      <c r="Z46" s="21"/>
      <c r="AA46" s="21"/>
      <c r="AB46" s="21"/>
      <c r="AC46" s="21"/>
      <c r="AD46" s="21"/>
    </row>
    <row r="47" spans="1:30" s="6" customFormat="1" x14ac:dyDescent="0.2">
      <c r="A47" s="27" t="s">
        <v>232</v>
      </c>
      <c r="B47" t="s">
        <v>233</v>
      </c>
      <c r="C47" s="28">
        <v>16.848649999999999</v>
      </c>
      <c r="D47" s="20">
        <v>4.2800000000000005E-2</v>
      </c>
      <c r="E47" s="20">
        <v>0.26795000000000002</v>
      </c>
      <c r="F47" s="20">
        <v>8.1065500000000004</v>
      </c>
      <c r="G47" s="20">
        <v>5.2139000000000006</v>
      </c>
      <c r="H47" s="20">
        <v>1.6012499999999998</v>
      </c>
      <c r="I47" s="20">
        <v>1.1650000000000001E-2</v>
      </c>
      <c r="J47" s="22">
        <v>0.2</v>
      </c>
      <c r="K47" s="22">
        <v>0.189</v>
      </c>
      <c r="L47" s="29">
        <v>62.629350000000002</v>
      </c>
      <c r="M47" s="22">
        <v>7.8499999999999993E-3</v>
      </c>
      <c r="N47" s="22">
        <v>1.0123</v>
      </c>
      <c r="O47" s="30">
        <v>4.1348158443365719</v>
      </c>
      <c r="P47" s="33">
        <f t="shared" si="0"/>
        <v>100.26606584433658</v>
      </c>
      <c r="R47" s="23">
        <v>444.48159999999996</v>
      </c>
      <c r="S47" s="21"/>
      <c r="T47" s="21"/>
      <c r="U47" s="21"/>
      <c r="V47" s="21"/>
      <c r="W47" s="21"/>
      <c r="X47" s="21"/>
      <c r="Y47" s="21"/>
      <c r="Z47" s="21"/>
      <c r="AA47" s="21"/>
      <c r="AB47" s="21"/>
      <c r="AC47" s="21"/>
      <c r="AD47" s="21"/>
    </row>
    <row r="48" spans="1:30" s="6" customFormat="1" x14ac:dyDescent="0.2">
      <c r="A48" s="27" t="s">
        <v>234</v>
      </c>
      <c r="B48" t="s">
        <v>235</v>
      </c>
      <c r="C48" s="28">
        <v>17.215899999999998</v>
      </c>
      <c r="D48" s="20">
        <v>5.0200000000000002E-2</v>
      </c>
      <c r="E48" s="20">
        <v>0.62860000000000005</v>
      </c>
      <c r="F48" s="20">
        <v>5.83155</v>
      </c>
      <c r="G48" s="20">
        <v>4.8164499999999997</v>
      </c>
      <c r="H48" s="20">
        <v>1.6503000000000001</v>
      </c>
      <c r="I48" s="20">
        <v>0.1295</v>
      </c>
      <c r="J48" s="22">
        <v>0.18</v>
      </c>
      <c r="K48" s="22">
        <v>0.20150000000000001</v>
      </c>
      <c r="L48" s="29">
        <v>56.241100000000003</v>
      </c>
      <c r="M48" s="22">
        <v>6.8500000000000002E-3</v>
      </c>
      <c r="N48" s="22">
        <v>0.96750000000000003</v>
      </c>
      <c r="O48" s="31">
        <v>12.250912152680215</v>
      </c>
      <c r="P48" s="33">
        <f t="shared" si="0"/>
        <v>100.17036215268021</v>
      </c>
      <c r="R48" s="23">
        <v>203.78890000000001</v>
      </c>
      <c r="S48" s="21"/>
      <c r="T48" s="21"/>
      <c r="U48" s="21"/>
      <c r="V48" s="21"/>
      <c r="W48" s="21"/>
      <c r="X48" s="21"/>
      <c r="Y48" s="21"/>
      <c r="Z48" s="21"/>
      <c r="AA48" s="21"/>
      <c r="AB48" s="21"/>
      <c r="AC48" s="21"/>
      <c r="AD48" s="21"/>
    </row>
    <row r="49" spans="1:30" s="6" customFormat="1" x14ac:dyDescent="0.2">
      <c r="A49" s="27" t="s">
        <v>236</v>
      </c>
      <c r="B49" t="s">
        <v>237</v>
      </c>
      <c r="C49" s="28">
        <v>18.5745</v>
      </c>
      <c r="D49" s="20">
        <v>5.3349999999999995E-2</v>
      </c>
      <c r="E49" s="20">
        <v>0.42164999999999997</v>
      </c>
      <c r="F49" s="20">
        <v>6.2176</v>
      </c>
      <c r="G49" s="20">
        <v>5.1353</v>
      </c>
      <c r="H49" s="20">
        <v>1.7800499999999999</v>
      </c>
      <c r="I49" s="20">
        <v>0.11860000000000001</v>
      </c>
      <c r="J49" s="22">
        <v>0.18</v>
      </c>
      <c r="K49" s="22">
        <v>0.17429999999999998</v>
      </c>
      <c r="L49" s="29">
        <v>58.084000000000003</v>
      </c>
      <c r="M49" s="22">
        <v>7.0000000000000001E-3</v>
      </c>
      <c r="N49" s="22">
        <v>0.99590000000000001</v>
      </c>
      <c r="O49" s="30">
        <v>8.6266039893278901</v>
      </c>
      <c r="P49" s="33">
        <f t="shared" si="0"/>
        <v>100.3688539893279</v>
      </c>
      <c r="R49" s="23">
        <v>207.91064999999998</v>
      </c>
      <c r="S49" s="21"/>
      <c r="T49" s="21"/>
      <c r="U49" s="21"/>
      <c r="V49" s="21"/>
      <c r="W49" s="21"/>
      <c r="X49" s="21"/>
      <c r="Y49" s="21"/>
      <c r="Z49" s="21"/>
      <c r="AA49" s="21"/>
      <c r="AB49" s="21"/>
      <c r="AC49" s="21"/>
      <c r="AD49" s="21"/>
    </row>
    <row r="50" spans="1:30" s="6" customFormat="1" x14ac:dyDescent="0.2">
      <c r="A50" s="27" t="s">
        <v>238</v>
      </c>
      <c r="B50" t="s">
        <v>239</v>
      </c>
      <c r="C50" s="28">
        <v>19.9985</v>
      </c>
      <c r="D50" s="20">
        <v>5.6399999999999999E-2</v>
      </c>
      <c r="E50" s="20">
        <v>0.46719999999999995</v>
      </c>
      <c r="F50" s="20">
        <v>5.79575</v>
      </c>
      <c r="G50" s="20">
        <v>5.6619999999999999</v>
      </c>
      <c r="H50" s="20">
        <v>1.9868000000000001</v>
      </c>
      <c r="I50" s="20">
        <v>8.3500000000000005E-2</v>
      </c>
      <c r="J50" s="22">
        <v>0.18</v>
      </c>
      <c r="K50" s="22">
        <v>0.1729</v>
      </c>
      <c r="L50" s="29">
        <v>56.100499999999997</v>
      </c>
      <c r="M50" s="22">
        <v>7.0000000000000001E-3</v>
      </c>
      <c r="N50" s="22">
        <v>0.91775000000000007</v>
      </c>
      <c r="O50" s="30">
        <v>8.6093775004001856</v>
      </c>
      <c r="P50" s="33">
        <f t="shared" si="0"/>
        <v>100.03767750040018</v>
      </c>
      <c r="R50" s="23">
        <v>176.60910000000001</v>
      </c>
      <c r="S50" s="21"/>
      <c r="T50" s="21"/>
      <c r="U50" s="21"/>
      <c r="V50" s="21"/>
      <c r="W50" s="21"/>
      <c r="X50" s="21"/>
      <c r="Y50" s="21"/>
      <c r="Z50" s="21"/>
      <c r="AA50" s="21"/>
      <c r="AB50" s="21"/>
      <c r="AC50" s="21"/>
      <c r="AD50" s="21"/>
    </row>
    <row r="51" spans="1:30" s="6" customFormat="1" x14ac:dyDescent="0.2">
      <c r="A51" s="27" t="s">
        <v>240</v>
      </c>
      <c r="B51" t="s">
        <v>241</v>
      </c>
      <c r="C51" s="28">
        <v>20.594700000000003</v>
      </c>
      <c r="D51" s="20">
        <v>5.6550000000000003E-2</v>
      </c>
      <c r="E51" s="20">
        <v>1.3371999999999999</v>
      </c>
      <c r="F51" s="20">
        <v>5.5702999999999996</v>
      </c>
      <c r="G51" s="20">
        <v>5.90395</v>
      </c>
      <c r="H51" s="20">
        <v>2.0636999999999999</v>
      </c>
      <c r="I51" s="20">
        <v>7.5149999999999995E-2</v>
      </c>
      <c r="J51" s="22">
        <v>0.18</v>
      </c>
      <c r="K51" s="22">
        <v>0.17294999999999999</v>
      </c>
      <c r="L51" s="29">
        <v>55.375599999999999</v>
      </c>
      <c r="M51" s="22">
        <v>7.4999999999999997E-3</v>
      </c>
      <c r="N51" s="22">
        <v>0.88989999999999991</v>
      </c>
      <c r="O51" s="30">
        <v>7.9787234042553621</v>
      </c>
      <c r="P51" s="33">
        <f t="shared" si="0"/>
        <v>100.20622340425535</v>
      </c>
      <c r="R51" s="23">
        <v>170.44485</v>
      </c>
      <c r="S51" s="21"/>
      <c r="T51" s="21"/>
      <c r="U51" s="21"/>
      <c r="V51" s="21"/>
      <c r="W51" s="21"/>
      <c r="X51" s="21"/>
      <c r="Y51" s="21"/>
      <c r="Z51" s="21"/>
      <c r="AA51" s="21"/>
      <c r="AB51" s="21"/>
      <c r="AC51" s="21"/>
      <c r="AD51" s="21"/>
    </row>
    <row r="52" spans="1:30" s="6" customFormat="1" x14ac:dyDescent="0.2">
      <c r="A52" s="27" t="s">
        <v>242</v>
      </c>
      <c r="B52" t="s">
        <v>243</v>
      </c>
      <c r="C52" s="28">
        <v>19.32105</v>
      </c>
      <c r="D52" s="20">
        <v>5.21E-2</v>
      </c>
      <c r="E52" s="20">
        <v>5.0206</v>
      </c>
      <c r="F52" s="20">
        <v>5.3416999999999994</v>
      </c>
      <c r="G52" s="20">
        <v>5.7602500000000001</v>
      </c>
      <c r="H52" s="20">
        <v>2.0556000000000001</v>
      </c>
      <c r="I52" s="20">
        <v>5.5550000000000002E-2</v>
      </c>
      <c r="J52" s="22">
        <v>0.16</v>
      </c>
      <c r="K52" s="22">
        <v>0.15105000000000002</v>
      </c>
      <c r="L52" s="29">
        <v>52.222250000000003</v>
      </c>
      <c r="M52" s="22">
        <v>9.3500000000000007E-3</v>
      </c>
      <c r="N52" s="22">
        <v>0.85735000000000006</v>
      </c>
      <c r="O52" s="30">
        <v>9.7053726169842491</v>
      </c>
      <c r="P52" s="33">
        <f t="shared" si="0"/>
        <v>100.71222261698423</v>
      </c>
      <c r="R52" s="23">
        <v>156.20314999999999</v>
      </c>
      <c r="S52" s="21"/>
      <c r="T52" s="21"/>
      <c r="U52" s="21"/>
      <c r="V52" s="21"/>
      <c r="W52" s="21"/>
      <c r="X52" s="21"/>
      <c r="Y52" s="21"/>
      <c r="Z52" s="21"/>
      <c r="AA52" s="21"/>
      <c r="AB52" s="21"/>
      <c r="AC52" s="21"/>
      <c r="AD52" s="21"/>
    </row>
    <row r="53" spans="1:30" s="6" customFormat="1" x14ac:dyDescent="0.2">
      <c r="A53" s="27" t="s">
        <v>244</v>
      </c>
      <c r="B53" t="s">
        <v>245</v>
      </c>
      <c r="C53" s="28">
        <v>16.95955</v>
      </c>
      <c r="D53" s="20">
        <v>4.5949999999999998E-2</v>
      </c>
      <c r="E53" s="28">
        <v>10.224349999999999</v>
      </c>
      <c r="F53" s="20">
        <v>4.8031000000000006</v>
      </c>
      <c r="G53" s="20">
        <v>5.1492000000000004</v>
      </c>
      <c r="H53" s="20">
        <v>1.8811500000000001</v>
      </c>
      <c r="I53" s="20">
        <v>4.87E-2</v>
      </c>
      <c r="J53" s="22">
        <v>0.15</v>
      </c>
      <c r="K53" s="22">
        <v>0.17635000000000001</v>
      </c>
      <c r="L53" s="29">
        <v>46.864550000000001</v>
      </c>
      <c r="M53" s="22">
        <v>1.225E-2</v>
      </c>
      <c r="N53" s="22">
        <v>0.75140000000000007</v>
      </c>
      <c r="O53" s="31">
        <v>12.973562278550034</v>
      </c>
      <c r="P53" s="33">
        <f t="shared" si="0"/>
        <v>100.04011227855003</v>
      </c>
      <c r="R53" s="23">
        <v>153.03129999999999</v>
      </c>
      <c r="S53" s="21"/>
      <c r="T53" s="21"/>
      <c r="U53" s="21"/>
      <c r="V53" s="21"/>
      <c r="W53" s="21"/>
      <c r="X53" s="21"/>
      <c r="Y53" s="21"/>
      <c r="Z53" s="21"/>
      <c r="AA53" s="21"/>
      <c r="AB53" s="21"/>
      <c r="AC53" s="21"/>
      <c r="AD53" s="21"/>
    </row>
    <row r="54" spans="1:30" s="6" customFormat="1" x14ac:dyDescent="0.2">
      <c r="A54" s="27" t="s">
        <v>246</v>
      </c>
      <c r="B54" t="s">
        <v>247</v>
      </c>
      <c r="C54" s="28">
        <v>15.61345</v>
      </c>
      <c r="D54" s="20">
        <v>4.2300000000000004E-2</v>
      </c>
      <c r="E54" s="28">
        <v>13.684049999999999</v>
      </c>
      <c r="F54" s="20">
        <v>4.4151500000000006</v>
      </c>
      <c r="G54" s="20">
        <v>4.7284500000000005</v>
      </c>
      <c r="H54" s="20">
        <v>1.7794000000000001</v>
      </c>
      <c r="I54" s="20">
        <v>5.3150000000000003E-2</v>
      </c>
      <c r="J54" s="22">
        <v>0.14000000000000001</v>
      </c>
      <c r="K54" s="22">
        <v>0.14124999999999999</v>
      </c>
      <c r="L54" s="29">
        <v>44.639299999999999</v>
      </c>
      <c r="M54" s="22">
        <v>1.4450000000000001E-2</v>
      </c>
      <c r="N54" s="22">
        <v>0.71320000000000006</v>
      </c>
      <c r="O54" s="31">
        <v>15.411425973632248</v>
      </c>
      <c r="P54" s="33">
        <f t="shared" si="0"/>
        <v>101.37557597363225</v>
      </c>
      <c r="R54" s="23">
        <v>146.82580000000002</v>
      </c>
      <c r="S54" s="21"/>
      <c r="T54" s="21"/>
      <c r="U54" s="21"/>
      <c r="V54" s="21"/>
      <c r="W54" s="21"/>
      <c r="X54" s="21"/>
      <c r="Y54" s="21"/>
      <c r="Z54" s="21"/>
      <c r="AA54" s="21"/>
      <c r="AB54" s="21"/>
      <c r="AC54" s="21"/>
      <c r="AD54" s="21"/>
    </row>
    <row r="55" spans="1:30" s="6" customFormat="1" x14ac:dyDescent="0.2">
      <c r="A55" s="27" t="s">
        <v>248</v>
      </c>
      <c r="B55" s="7" t="s">
        <v>249</v>
      </c>
      <c r="C55" s="28">
        <v>15.436250000000001</v>
      </c>
      <c r="D55" s="20">
        <v>4.1599999999999998E-2</v>
      </c>
      <c r="E55" s="28">
        <v>13.320600000000001</v>
      </c>
      <c r="F55" s="20">
        <v>4.3756500000000003</v>
      </c>
      <c r="G55" s="20">
        <v>4.6863999999999999</v>
      </c>
      <c r="H55" s="20">
        <v>1.77155</v>
      </c>
      <c r="I55" s="20">
        <v>0.05</v>
      </c>
      <c r="J55" s="22">
        <v>0.15</v>
      </c>
      <c r="K55" s="22">
        <v>0.1583</v>
      </c>
      <c r="L55" s="29">
        <v>44.941900000000004</v>
      </c>
      <c r="M55" s="22">
        <v>1.455E-2</v>
      </c>
      <c r="N55" s="22">
        <v>0.7137</v>
      </c>
      <c r="O55" s="31">
        <v>14.446721311475514</v>
      </c>
      <c r="P55" s="33">
        <f t="shared" si="0"/>
        <v>100.10722131147551</v>
      </c>
      <c r="R55" s="23">
        <v>152.71564999999998</v>
      </c>
      <c r="S55" s="21"/>
      <c r="T55" s="21"/>
      <c r="U55" s="21"/>
      <c r="V55" s="21"/>
      <c r="W55" s="21"/>
      <c r="X55" s="21"/>
      <c r="Y55" s="21"/>
      <c r="Z55" s="21"/>
      <c r="AA55" s="21"/>
      <c r="AB55" s="21"/>
      <c r="AC55" s="21"/>
      <c r="AD55" s="21"/>
    </row>
    <row r="56" spans="1:30" s="6" customFormat="1" x14ac:dyDescent="0.2">
      <c r="A56" s="17"/>
      <c r="B56" s="15"/>
      <c r="C56" s="20"/>
      <c r="D56" s="20"/>
      <c r="E56" s="20"/>
      <c r="F56" s="20"/>
      <c r="G56" s="20"/>
      <c r="H56" s="20"/>
      <c r="I56" s="20"/>
      <c r="J56" s="22"/>
      <c r="K56" s="22"/>
      <c r="L56" s="22"/>
      <c r="M56" s="22"/>
      <c r="N56" s="22"/>
      <c r="O56" s="23"/>
      <c r="R56" s="23"/>
      <c r="S56" s="21"/>
      <c r="T56" s="21"/>
      <c r="U56" s="21"/>
      <c r="V56" s="21"/>
      <c r="W56" s="21"/>
      <c r="X56" s="21"/>
      <c r="Y56" s="21"/>
      <c r="Z56" s="21"/>
      <c r="AA56" s="21"/>
      <c r="AB56" s="21"/>
      <c r="AC56" s="21"/>
      <c r="AD56" s="21"/>
    </row>
    <row r="57" spans="1:30" x14ac:dyDescent="0.2">
      <c r="A57" s="16"/>
      <c r="B57" s="16"/>
    </row>
    <row r="58" spans="1:30" x14ac:dyDescent="0.2">
      <c r="A58" s="16"/>
      <c r="B58" s="16"/>
    </row>
    <row r="59" spans="1:30" x14ac:dyDescent="0.2">
      <c r="A59" s="16"/>
      <c r="B59" s="16"/>
    </row>
    <row r="60" spans="1:30" x14ac:dyDescent="0.2">
      <c r="A60" s="16"/>
      <c r="B60" s="16"/>
    </row>
    <row r="61" spans="1:30" x14ac:dyDescent="0.2">
      <c r="A61" s="16"/>
      <c r="B61" s="16"/>
    </row>
    <row r="62" spans="1:30" ht="15.75" x14ac:dyDescent="0.3">
      <c r="B62" s="17" t="s">
        <v>151</v>
      </c>
      <c r="C62" s="20" t="s">
        <v>152</v>
      </c>
      <c r="D62" s="20" t="s">
        <v>112</v>
      </c>
      <c r="E62" s="20" t="s">
        <v>113</v>
      </c>
      <c r="F62" s="20" t="s">
        <v>166</v>
      </c>
      <c r="G62" s="20" t="s">
        <v>153</v>
      </c>
      <c r="H62" s="20" t="s">
        <v>115</v>
      </c>
      <c r="I62" s="20" t="s">
        <v>116</v>
      </c>
      <c r="J62" s="20" t="s">
        <v>154</v>
      </c>
      <c r="K62" s="20" t="s">
        <v>155</v>
      </c>
      <c r="L62" s="20" t="s">
        <v>156</v>
      </c>
      <c r="M62" s="20" t="s">
        <v>120</v>
      </c>
      <c r="N62" s="20" t="s">
        <v>157</v>
      </c>
      <c r="R62" s="21" t="s">
        <v>167</v>
      </c>
    </row>
    <row r="63" spans="1:30" x14ac:dyDescent="0.2">
      <c r="B63" s="24" t="s">
        <v>175</v>
      </c>
      <c r="C63" s="22">
        <v>13.8</v>
      </c>
      <c r="D63" s="20">
        <v>0.02</v>
      </c>
      <c r="E63" s="22">
        <v>11.4</v>
      </c>
      <c r="F63" s="22">
        <v>12.23</v>
      </c>
      <c r="G63" s="22">
        <v>0.52</v>
      </c>
      <c r="H63" s="22">
        <v>7.23</v>
      </c>
      <c r="I63" s="22">
        <v>0.17</v>
      </c>
      <c r="J63" s="22">
        <v>2.2599999999999998</v>
      </c>
      <c r="K63" s="22">
        <v>0.27300000000000002</v>
      </c>
      <c r="L63" s="22">
        <v>49.94</v>
      </c>
      <c r="M63" s="22">
        <v>0.05</v>
      </c>
      <c r="N63" s="22">
        <v>2.71</v>
      </c>
      <c r="R63" s="23">
        <v>179</v>
      </c>
    </row>
    <row r="64" spans="1:30" x14ac:dyDescent="0.2">
      <c r="B64" s="17"/>
    </row>
    <row r="65" spans="2:18" x14ac:dyDescent="0.2">
      <c r="B65" s="18" t="s">
        <v>179</v>
      </c>
      <c r="C65" s="30">
        <v>13.7798</v>
      </c>
      <c r="D65" s="30">
        <v>1.6500000000000001E-2</v>
      </c>
      <c r="E65" s="30">
        <v>11.531000000000001</v>
      </c>
      <c r="F65" s="30">
        <v>12.2875</v>
      </c>
      <c r="G65" s="30">
        <v>0.50229999999999997</v>
      </c>
      <c r="H65" s="30">
        <v>7.2914000000000003</v>
      </c>
      <c r="I65" s="30">
        <v>0.17369999999999999</v>
      </c>
      <c r="J65" s="30">
        <v>2.2482000000000002</v>
      </c>
      <c r="K65" s="30">
        <v>0.2843</v>
      </c>
      <c r="L65" s="30">
        <v>49.947600000000001</v>
      </c>
      <c r="M65" s="30">
        <v>4.6600000000000003E-2</v>
      </c>
      <c r="N65" s="30">
        <v>2.7292999999999998</v>
      </c>
      <c r="R65" s="34">
        <v>175.4066</v>
      </c>
    </row>
    <row r="66" spans="2:18" x14ac:dyDescent="0.2">
      <c r="B66" s="18" t="s">
        <v>180</v>
      </c>
      <c r="C66" s="30">
        <v>13.813000000000001</v>
      </c>
      <c r="D66" s="30">
        <v>1.6500000000000001E-2</v>
      </c>
      <c r="E66" s="30">
        <v>11.326000000000001</v>
      </c>
      <c r="F66" s="30">
        <v>12.3286</v>
      </c>
      <c r="G66" s="30">
        <v>0.51390000000000002</v>
      </c>
      <c r="H66" s="30">
        <v>7.1966000000000001</v>
      </c>
      <c r="I66" s="30">
        <v>0.1658</v>
      </c>
      <c r="J66" s="30">
        <v>2.1747000000000001</v>
      </c>
      <c r="K66" s="30">
        <v>0.30049999999999999</v>
      </c>
      <c r="L66" s="30">
        <v>49.401800000000001</v>
      </c>
      <c r="M66" s="30">
        <v>4.8099999999999997E-2</v>
      </c>
      <c r="N66" s="30">
        <v>2.7757000000000001</v>
      </c>
      <c r="R66" s="34">
        <v>176.02260000000001</v>
      </c>
    </row>
    <row r="67" spans="2:18" x14ac:dyDescent="0.2">
      <c r="B67" s="18" t="s">
        <v>181</v>
      </c>
      <c r="C67" s="30">
        <v>13.832000000000001</v>
      </c>
      <c r="D67" s="30">
        <v>1.66E-2</v>
      </c>
      <c r="E67" s="30">
        <v>11.582100000000001</v>
      </c>
      <c r="F67" s="30">
        <v>12.128399999999999</v>
      </c>
      <c r="G67" s="30">
        <v>0.49120000000000003</v>
      </c>
      <c r="H67" s="30">
        <v>7.2224000000000004</v>
      </c>
      <c r="I67" s="30">
        <v>0.17419999999999999</v>
      </c>
      <c r="J67" s="30">
        <v>2.2284999999999999</v>
      </c>
      <c r="K67" s="30">
        <v>0.2462</v>
      </c>
      <c r="L67" s="30">
        <v>50.088999999999999</v>
      </c>
      <c r="M67" s="30">
        <v>4.6699999999999998E-2</v>
      </c>
      <c r="N67" s="30">
        <v>2.7850000000000001</v>
      </c>
      <c r="R67" s="34">
        <v>178.40819999999999</v>
      </c>
    </row>
    <row r="69" spans="2:18" x14ac:dyDescent="0.2">
      <c r="B69" s="19" t="s">
        <v>176</v>
      </c>
    </row>
    <row r="70" spans="2:18" x14ac:dyDescent="0.2">
      <c r="B70" s="3" t="s">
        <v>158</v>
      </c>
      <c r="C70" s="20">
        <f t="shared" ref="C70:N70" si="1">AVERAGE(C65:C67)</f>
        <v>13.808266666666668</v>
      </c>
      <c r="D70" s="20">
        <f t="shared" si="1"/>
        <v>1.6533333333333334E-2</v>
      </c>
      <c r="E70" s="20">
        <f t="shared" si="1"/>
        <v>11.479699999999999</v>
      </c>
      <c r="F70" s="20">
        <f t="shared" si="1"/>
        <v>12.248166666666668</v>
      </c>
      <c r="G70" s="20">
        <f t="shared" si="1"/>
        <v>0.50246666666666673</v>
      </c>
      <c r="H70" s="20">
        <f t="shared" si="1"/>
        <v>7.2367999999999997</v>
      </c>
      <c r="I70" s="20">
        <f t="shared" si="1"/>
        <v>0.17123333333333335</v>
      </c>
      <c r="J70" s="20">
        <f t="shared" si="1"/>
        <v>2.2171333333333334</v>
      </c>
      <c r="K70" s="20">
        <f t="shared" si="1"/>
        <v>0.27699999999999997</v>
      </c>
      <c r="L70" s="20">
        <f t="shared" si="1"/>
        <v>49.812800000000003</v>
      </c>
      <c r="M70" s="20">
        <f t="shared" si="1"/>
        <v>4.7133333333333333E-2</v>
      </c>
      <c r="N70" s="20">
        <f t="shared" si="1"/>
        <v>2.7633333333333332</v>
      </c>
      <c r="R70" s="21">
        <f>AVERAGE(R65:R67)</f>
        <v>176.61246666666668</v>
      </c>
    </row>
    <row r="71" spans="2:18" x14ac:dyDescent="0.2">
      <c r="B71" s="3" t="s">
        <v>159</v>
      </c>
      <c r="C71" s="20">
        <f t="shared" ref="C71:N71" si="2">STDEV(C65:C67)</f>
        <v>2.6419941963095956E-2</v>
      </c>
      <c r="D71" s="20">
        <f t="shared" si="2"/>
        <v>5.7735026918962226E-5</v>
      </c>
      <c r="E71" s="20">
        <f t="shared" si="2"/>
        <v>0.13553807583111102</v>
      </c>
      <c r="F71" s="20">
        <f t="shared" si="2"/>
        <v>0.10573714263840024</v>
      </c>
      <c r="G71" s="20">
        <f t="shared" si="2"/>
        <v>1.1350917730885609E-2</v>
      </c>
      <c r="H71" s="20">
        <f t="shared" si="2"/>
        <v>4.9013059484182456E-2</v>
      </c>
      <c r="I71" s="20">
        <f t="shared" si="2"/>
        <v>4.7120413127787076E-3</v>
      </c>
      <c r="J71" s="20">
        <f t="shared" si="2"/>
        <v>3.8045542883934975E-2</v>
      </c>
      <c r="K71" s="20">
        <f t="shared" si="2"/>
        <v>2.787633404879486E-2</v>
      </c>
      <c r="L71" s="20">
        <f t="shared" si="2"/>
        <v>0.36289012111105917</v>
      </c>
      <c r="M71" s="20">
        <f t="shared" si="2"/>
        <v>8.3864970836060608E-4</v>
      </c>
      <c r="N71" s="20">
        <f t="shared" si="2"/>
        <v>2.98382863672387E-2</v>
      </c>
      <c r="R71" s="21">
        <f>STDEV(R65:R67)</f>
        <v>1.5853572636265045</v>
      </c>
    </row>
    <row r="72" spans="2:18" x14ac:dyDescent="0.2">
      <c r="B72" s="3" t="s">
        <v>160</v>
      </c>
      <c r="C72" s="20">
        <f>(C71/C70)*100</f>
        <v>0.19133423912556696</v>
      </c>
      <c r="D72" s="20">
        <f t="shared" ref="D72:N72" si="3">(D71/D70)*100</f>
        <v>0.34920379184856182</v>
      </c>
      <c r="E72" s="20">
        <f t="shared" si="3"/>
        <v>1.1806761137582953</v>
      </c>
      <c r="F72" s="20">
        <f t="shared" si="3"/>
        <v>0.86328954786485235</v>
      </c>
      <c r="G72" s="20">
        <f t="shared" si="3"/>
        <v>2.2590389540040352</v>
      </c>
      <c r="H72" s="20">
        <f t="shared" si="3"/>
        <v>0.67727530792867652</v>
      </c>
      <c r="I72" s="20">
        <f t="shared" si="3"/>
        <v>2.7518247884633289</v>
      </c>
      <c r="J72" s="20">
        <f t="shared" si="3"/>
        <v>1.7159790217368514</v>
      </c>
      <c r="K72" s="20">
        <f t="shared" si="3"/>
        <v>10.063658501369986</v>
      </c>
      <c r="L72" s="20">
        <f t="shared" si="3"/>
        <v>0.72850777533296496</v>
      </c>
      <c r="M72" s="20">
        <f t="shared" si="3"/>
        <v>1.7793133840748363</v>
      </c>
      <c r="N72" s="20">
        <f t="shared" si="3"/>
        <v>1.0797932340375886</v>
      </c>
      <c r="R72" s="21">
        <f>(R71/R70)*100</f>
        <v>0.89764742747105308</v>
      </c>
    </row>
    <row r="74" spans="2:18" x14ac:dyDescent="0.2">
      <c r="B74" s="3" t="s">
        <v>161</v>
      </c>
      <c r="C74" s="20">
        <f t="shared" ref="C74:N74" si="4">((C63-C70)/C63)*100</f>
        <v>-5.9903381642518343E-2</v>
      </c>
      <c r="D74" s="20">
        <f t="shared" si="4"/>
        <v>17.333333333333332</v>
      </c>
      <c r="E74" s="20">
        <f t="shared" si="4"/>
        <v>-0.69912280701753504</v>
      </c>
      <c r="F74" s="20">
        <f t="shared" si="4"/>
        <v>-0.14854183701281728</v>
      </c>
      <c r="G74" s="20">
        <f t="shared" si="4"/>
        <v>3.3717948717948634</v>
      </c>
      <c r="H74" s="20">
        <f t="shared" si="4"/>
        <v>-9.4052558782838871E-2</v>
      </c>
      <c r="I74" s="20">
        <f t="shared" si="4"/>
        <v>-0.72549019607843312</v>
      </c>
      <c r="J74" s="20">
        <f t="shared" si="4"/>
        <v>1.8967551622418759</v>
      </c>
      <c r="K74" s="20">
        <f t="shared" si="4"/>
        <v>-1.4652014652014462</v>
      </c>
      <c r="L74" s="20">
        <f t="shared" si="4"/>
        <v>0.25470564677612112</v>
      </c>
      <c r="M74" s="20">
        <f t="shared" si="4"/>
        <v>5.7333333333333405</v>
      </c>
      <c r="N74" s="20">
        <f t="shared" si="4"/>
        <v>-1.9680196801967982</v>
      </c>
      <c r="R74" s="21">
        <f>((R63-R70)/R63)*100</f>
        <v>1.3338175046554877</v>
      </c>
    </row>
    <row r="76" spans="2:18" x14ac:dyDescent="0.2">
      <c r="B76" s="3" t="s">
        <v>162</v>
      </c>
    </row>
    <row r="78" spans="2:18" x14ac:dyDescent="0.2">
      <c r="B78" s="9" t="s">
        <v>163</v>
      </c>
    </row>
    <row r="79" spans="2:18" x14ac:dyDescent="0.2">
      <c r="B79" s="9"/>
    </row>
    <row r="80" spans="2:18" x14ac:dyDescent="0.2">
      <c r="B80" s="9" t="s">
        <v>164</v>
      </c>
    </row>
    <row r="81" spans="2:2" x14ac:dyDescent="0.2">
      <c r="B81" s="9" t="s">
        <v>165</v>
      </c>
    </row>
    <row r="83" spans="2:2" x14ac:dyDescent="0.2">
      <c r="B83" s="9" t="s">
        <v>173</v>
      </c>
    </row>
    <row r="84" spans="2:2" x14ac:dyDescent="0.2">
      <c r="B84" s="9" t="s">
        <v>174</v>
      </c>
    </row>
  </sheetData>
  <phoneticPr fontId="1" type="noConversion"/>
  <pageMargins left="0.75" right="0.75" top="1" bottom="1" header="0.5" footer="0.5"/>
  <pageSetup scale="56" fitToHeight="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9"/>
  <sheetViews>
    <sheetView workbookViewId="0">
      <selection activeCell="A3" sqref="A3"/>
    </sheetView>
  </sheetViews>
  <sheetFormatPr defaultRowHeight="12.75" x14ac:dyDescent="0.2"/>
  <sheetData>
    <row r="1" spans="1:5" ht="26.25" x14ac:dyDescent="0.4">
      <c r="A1" s="10" t="s">
        <v>67</v>
      </c>
    </row>
    <row r="3" spans="1:5" ht="26.25" x14ac:dyDescent="0.4">
      <c r="A3" s="10" t="s">
        <v>66</v>
      </c>
      <c r="E3" s="9"/>
    </row>
    <row r="4" spans="1:5" ht="15.75" x14ac:dyDescent="0.25">
      <c r="A4" s="4" t="s">
        <v>60</v>
      </c>
      <c r="E4" s="9"/>
    </row>
    <row r="5" spans="1:5" x14ac:dyDescent="0.2">
      <c r="E5" s="9"/>
    </row>
    <row r="6" spans="1:5" x14ac:dyDescent="0.2">
      <c r="A6" t="s">
        <v>53</v>
      </c>
      <c r="E6" s="9"/>
    </row>
    <row r="7" spans="1:5" x14ac:dyDescent="0.2">
      <c r="A7" t="s">
        <v>54</v>
      </c>
      <c r="E7" s="9"/>
    </row>
    <row r="8" spans="1:5" x14ac:dyDescent="0.2">
      <c r="A8" t="s">
        <v>55</v>
      </c>
    </row>
    <row r="9" spans="1:5" x14ac:dyDescent="0.2">
      <c r="A9" t="s">
        <v>56</v>
      </c>
    </row>
    <row r="10" spans="1:5" x14ac:dyDescent="0.2">
      <c r="A10" t="s">
        <v>57</v>
      </c>
    </row>
    <row r="11" spans="1:5" x14ac:dyDescent="0.2">
      <c r="A11" t="s">
        <v>58</v>
      </c>
    </row>
    <row r="13" spans="1:5" x14ac:dyDescent="0.2">
      <c r="A13" s="1" t="s">
        <v>69</v>
      </c>
    </row>
    <row r="14" spans="1:5" x14ac:dyDescent="0.2">
      <c r="A14" s="12"/>
    </row>
    <row r="15" spans="1:5" x14ac:dyDescent="0.2">
      <c r="A15" s="12" t="s">
        <v>81</v>
      </c>
    </row>
    <row r="16" spans="1:5" x14ac:dyDescent="0.2">
      <c r="A16" s="12" t="s">
        <v>82</v>
      </c>
    </row>
    <row r="17" spans="1:1" x14ac:dyDescent="0.2">
      <c r="A17" s="12" t="s">
        <v>83</v>
      </c>
    </row>
    <row r="18" spans="1:1" x14ac:dyDescent="0.2">
      <c r="A18" s="12" t="s">
        <v>84</v>
      </c>
    </row>
    <row r="19" spans="1:1" x14ac:dyDescent="0.2">
      <c r="A19" s="12" t="s">
        <v>92</v>
      </c>
    </row>
    <row r="20" spans="1:1" x14ac:dyDescent="0.2">
      <c r="A20" s="12" t="s">
        <v>85</v>
      </c>
    </row>
    <row r="21" spans="1:1" x14ac:dyDescent="0.2">
      <c r="A21" s="12" t="s">
        <v>93</v>
      </c>
    </row>
    <row r="23" spans="1:1" x14ac:dyDescent="0.2">
      <c r="A23" s="1" t="s">
        <v>77</v>
      </c>
    </row>
    <row r="24" spans="1:1" x14ac:dyDescent="0.2">
      <c r="A24" s="12"/>
    </row>
    <row r="25" spans="1:1" x14ac:dyDescent="0.2">
      <c r="A25" s="12" t="s">
        <v>86</v>
      </c>
    </row>
    <row r="26" spans="1:1" x14ac:dyDescent="0.2">
      <c r="A26" s="12" t="s">
        <v>87</v>
      </c>
    </row>
    <row r="27" spans="1:1" x14ac:dyDescent="0.2">
      <c r="A27" s="12" t="s">
        <v>88</v>
      </c>
    </row>
    <row r="29" spans="1:1" ht="17.25" x14ac:dyDescent="0.25">
      <c r="A29" s="11" t="s">
        <v>89</v>
      </c>
    </row>
    <row r="31" spans="1:1" x14ac:dyDescent="0.2">
      <c r="A31" s="13" t="s">
        <v>90</v>
      </c>
    </row>
    <row r="32" spans="1:1" x14ac:dyDescent="0.2">
      <c r="A32" t="s">
        <v>91</v>
      </c>
    </row>
    <row r="35" spans="1:1" ht="26.25" x14ac:dyDescent="0.4">
      <c r="A35" s="10" t="s">
        <v>124</v>
      </c>
    </row>
    <row r="36" spans="1:1" ht="15.75" x14ac:dyDescent="0.25">
      <c r="A36" s="4" t="s">
        <v>59</v>
      </c>
    </row>
    <row r="38" spans="1:1" x14ac:dyDescent="0.2">
      <c r="A38" t="s">
        <v>61</v>
      </c>
    </row>
    <row r="39" spans="1:1" x14ac:dyDescent="0.2">
      <c r="A39" t="s">
        <v>63</v>
      </c>
    </row>
    <row r="40" spans="1:1" x14ac:dyDescent="0.2">
      <c r="A40" t="s">
        <v>62</v>
      </c>
    </row>
    <row r="42" spans="1:1" x14ac:dyDescent="0.2">
      <c r="A42" t="s">
        <v>68</v>
      </c>
    </row>
    <row r="45" spans="1:1" x14ac:dyDescent="0.2">
      <c r="A45" s="1" t="s">
        <v>69</v>
      </c>
    </row>
    <row r="46" spans="1:1" x14ac:dyDescent="0.2">
      <c r="A46" s="12"/>
    </row>
    <row r="47" spans="1:1" x14ac:dyDescent="0.2">
      <c r="A47" s="12" t="s">
        <v>70</v>
      </c>
    </row>
    <row r="48" spans="1:1" x14ac:dyDescent="0.2">
      <c r="A48" s="12" t="s">
        <v>71</v>
      </c>
    </row>
    <row r="49" spans="1:2" x14ac:dyDescent="0.2">
      <c r="A49" s="12" t="s">
        <v>72</v>
      </c>
    </row>
    <row r="50" spans="1:2" x14ac:dyDescent="0.2">
      <c r="A50" s="12" t="s">
        <v>73</v>
      </c>
    </row>
    <row r="51" spans="1:2" x14ac:dyDescent="0.2">
      <c r="A51" s="12" t="s">
        <v>74</v>
      </c>
    </row>
    <row r="52" spans="1:2" x14ac:dyDescent="0.2">
      <c r="A52" s="12" t="s">
        <v>75</v>
      </c>
    </row>
    <row r="53" spans="1:2" x14ac:dyDescent="0.2">
      <c r="A53" s="12" t="s">
        <v>76</v>
      </c>
    </row>
    <row r="55" spans="1:2" x14ac:dyDescent="0.2">
      <c r="A55" s="1" t="s">
        <v>77</v>
      </c>
    </row>
    <row r="56" spans="1:2" x14ac:dyDescent="0.2">
      <c r="A56" s="12"/>
    </row>
    <row r="57" spans="1:2" x14ac:dyDescent="0.2">
      <c r="A57" s="12" t="s">
        <v>78</v>
      </c>
    </row>
    <row r="58" spans="1:2" x14ac:dyDescent="0.2">
      <c r="A58" s="12" t="s">
        <v>79</v>
      </c>
    </row>
    <row r="59" spans="1:2" x14ac:dyDescent="0.2">
      <c r="A59" s="12" t="s">
        <v>80</v>
      </c>
    </row>
    <row r="61" spans="1:2" x14ac:dyDescent="0.2">
      <c r="B61" s="9"/>
    </row>
    <row r="66" s="8" customFormat="1" x14ac:dyDescent="0.2"/>
    <row r="81" s="8" customFormat="1" x14ac:dyDescent="0.2"/>
    <row r="95" s="8" customFormat="1" x14ac:dyDescent="0.2"/>
    <row r="109" s="8" customFormat="1" x14ac:dyDescent="0.2"/>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8"/>
  <sheetViews>
    <sheetView topLeftCell="A10" workbookViewId="0">
      <selection activeCell="H33" sqref="H33"/>
    </sheetView>
  </sheetViews>
  <sheetFormatPr defaultRowHeight="12.75" x14ac:dyDescent="0.2"/>
  <sheetData>
    <row r="1" spans="1:2" ht="26.25" x14ac:dyDescent="0.4">
      <c r="A1" s="10" t="s">
        <v>51</v>
      </c>
    </row>
    <row r="3" spans="1:2" x14ac:dyDescent="0.2">
      <c r="A3" s="2" t="s">
        <v>125</v>
      </c>
    </row>
    <row r="4" spans="1:2" x14ac:dyDescent="0.2">
      <c r="A4" s="2" t="s">
        <v>126</v>
      </c>
    </row>
    <row r="6" spans="1:2" ht="15.75" x14ac:dyDescent="0.25">
      <c r="A6" s="4" t="s">
        <v>22</v>
      </c>
    </row>
    <row r="8" spans="1:2" x14ac:dyDescent="0.2">
      <c r="A8" s="7" t="s">
        <v>183</v>
      </c>
    </row>
    <row r="9" spans="1:2" x14ac:dyDescent="0.2">
      <c r="A9" t="s">
        <v>33</v>
      </c>
    </row>
    <row r="11" spans="1:2" x14ac:dyDescent="0.2">
      <c r="A11" t="s">
        <v>17</v>
      </c>
      <c r="B11" t="s">
        <v>23</v>
      </c>
    </row>
    <row r="12" spans="1:2" x14ac:dyDescent="0.2">
      <c r="B12" t="s">
        <v>24</v>
      </c>
    </row>
    <row r="14" spans="1:2" x14ac:dyDescent="0.2">
      <c r="A14" t="s">
        <v>14</v>
      </c>
      <c r="B14" t="s">
        <v>25</v>
      </c>
    </row>
    <row r="15" spans="1:2" x14ac:dyDescent="0.2">
      <c r="B15" t="s">
        <v>26</v>
      </c>
    </row>
    <row r="16" spans="1:2" x14ac:dyDescent="0.2">
      <c r="B16" t="s">
        <v>32</v>
      </c>
    </row>
    <row r="18" spans="1:2" x14ac:dyDescent="0.2">
      <c r="A18" s="1" t="s">
        <v>132</v>
      </c>
    </row>
    <row r="20" spans="1:2" x14ac:dyDescent="0.2">
      <c r="B20" s="7" t="s">
        <v>184</v>
      </c>
    </row>
    <row r="21" spans="1:2" x14ac:dyDescent="0.2">
      <c r="B21" t="s">
        <v>133</v>
      </c>
    </row>
    <row r="22" spans="1:2" x14ac:dyDescent="0.2">
      <c r="B22" t="s">
        <v>134</v>
      </c>
    </row>
    <row r="23" spans="1:2" x14ac:dyDescent="0.2">
      <c r="B23" t="s">
        <v>135</v>
      </c>
    </row>
    <row r="24" spans="1:2" x14ac:dyDescent="0.2">
      <c r="B24" t="s">
        <v>136</v>
      </c>
    </row>
    <row r="25" spans="1:2" x14ac:dyDescent="0.2">
      <c r="B25" t="s">
        <v>137</v>
      </c>
    </row>
    <row r="26" spans="1:2" x14ac:dyDescent="0.2">
      <c r="B26" s="7" t="s">
        <v>185</v>
      </c>
    </row>
    <row r="27" spans="1:2" x14ac:dyDescent="0.2">
      <c r="B27" t="s">
        <v>138</v>
      </c>
    </row>
    <row r="28" spans="1:2" x14ac:dyDescent="0.2">
      <c r="B28" t="s">
        <v>139</v>
      </c>
    </row>
    <row r="29" spans="1:2" x14ac:dyDescent="0.2">
      <c r="B29" t="s">
        <v>140</v>
      </c>
    </row>
    <row r="30" spans="1:2" x14ac:dyDescent="0.2">
      <c r="B30" t="s">
        <v>141</v>
      </c>
    </row>
    <row r="31" spans="1:2" x14ac:dyDescent="0.2">
      <c r="B31" t="s">
        <v>142</v>
      </c>
    </row>
    <row r="32" spans="1:2" x14ac:dyDescent="0.2">
      <c r="B32" t="s">
        <v>143</v>
      </c>
    </row>
    <row r="33" spans="1:2" x14ac:dyDescent="0.2">
      <c r="B33" t="s">
        <v>144</v>
      </c>
    </row>
    <row r="34" spans="1:2" x14ac:dyDescent="0.2">
      <c r="B34" t="s">
        <v>145</v>
      </c>
    </row>
    <row r="36" spans="1:2" x14ac:dyDescent="0.2">
      <c r="A36" t="s">
        <v>146</v>
      </c>
    </row>
    <row r="38" spans="1:2" x14ac:dyDescent="0.2">
      <c r="A38" t="s">
        <v>147</v>
      </c>
    </row>
    <row r="39" spans="1:2" x14ac:dyDescent="0.2">
      <c r="A39" t="s">
        <v>148</v>
      </c>
    </row>
    <row r="40" spans="1:2" x14ac:dyDescent="0.2">
      <c r="A40" t="s">
        <v>149</v>
      </c>
    </row>
    <row r="41" spans="1:2" x14ac:dyDescent="0.2">
      <c r="A41" t="s">
        <v>150</v>
      </c>
    </row>
    <row r="44" spans="1:2" ht="15.75" x14ac:dyDescent="0.25">
      <c r="A44" s="4" t="s">
        <v>4</v>
      </c>
    </row>
    <row r="46" spans="1:2" x14ac:dyDescent="0.2">
      <c r="A46" t="s">
        <v>10</v>
      </c>
    </row>
    <row r="47" spans="1:2" x14ac:dyDescent="0.2">
      <c r="A47" t="s">
        <v>8</v>
      </c>
    </row>
    <row r="48" spans="1:2" x14ac:dyDescent="0.2">
      <c r="A48" t="s">
        <v>9</v>
      </c>
    </row>
    <row r="50" spans="1:2" x14ac:dyDescent="0.2">
      <c r="A50" t="s">
        <v>11</v>
      </c>
      <c r="B50" t="s">
        <v>12</v>
      </c>
    </row>
    <row r="51" spans="1:2" x14ac:dyDescent="0.2">
      <c r="B51" t="s">
        <v>13</v>
      </c>
    </row>
    <row r="53" spans="1:2" x14ac:dyDescent="0.2">
      <c r="A53" t="s">
        <v>14</v>
      </c>
      <c r="B53" t="s">
        <v>16</v>
      </c>
    </row>
    <row r="54" spans="1:2" x14ac:dyDescent="0.2">
      <c r="B54" t="s">
        <v>15</v>
      </c>
    </row>
    <row r="57" spans="1:2" ht="15.75" x14ac:dyDescent="0.25">
      <c r="A57" s="4" t="s">
        <v>5</v>
      </c>
    </row>
    <row r="59" spans="1:2" x14ac:dyDescent="0.2">
      <c r="A59" t="s">
        <v>7</v>
      </c>
    </row>
    <row r="60" spans="1:2" x14ac:dyDescent="0.2">
      <c r="A60" t="s">
        <v>6</v>
      </c>
    </row>
    <row r="62" spans="1:2" x14ac:dyDescent="0.2">
      <c r="A62" t="s">
        <v>17</v>
      </c>
      <c r="B62" t="s">
        <v>18</v>
      </c>
    </row>
    <row r="63" spans="1:2" x14ac:dyDescent="0.2">
      <c r="B63" t="s">
        <v>19</v>
      </c>
    </row>
    <row r="65" spans="1:2" x14ac:dyDescent="0.2">
      <c r="A65" t="s">
        <v>14</v>
      </c>
      <c r="B65" t="s">
        <v>21</v>
      </c>
    </row>
    <row r="66" spans="1:2" x14ac:dyDescent="0.2">
      <c r="B66" t="s">
        <v>20</v>
      </c>
    </row>
    <row r="69" spans="1:2" ht="15.75" x14ac:dyDescent="0.25">
      <c r="A69" s="4" t="s">
        <v>27</v>
      </c>
    </row>
    <row r="71" spans="1:2" x14ac:dyDescent="0.2">
      <c r="A71" t="s">
        <v>28</v>
      </c>
    </row>
    <row r="73" spans="1:2" x14ac:dyDescent="0.2">
      <c r="A73" t="s">
        <v>17</v>
      </c>
      <c r="B73" t="s">
        <v>23</v>
      </c>
    </row>
    <row r="74" spans="1:2" x14ac:dyDescent="0.2">
      <c r="B74" t="s">
        <v>29</v>
      </c>
    </row>
    <row r="75" spans="1:2" x14ac:dyDescent="0.2">
      <c r="B75" t="s">
        <v>30</v>
      </c>
    </row>
    <row r="77" spans="1:2" x14ac:dyDescent="0.2">
      <c r="A77" t="s">
        <v>14</v>
      </c>
      <c r="B77" t="s">
        <v>31</v>
      </c>
    </row>
    <row r="78" spans="1:2" x14ac:dyDescent="0.2">
      <c r="B78" t="s">
        <v>32</v>
      </c>
    </row>
  </sheetData>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tabSelected="1" workbookViewId="0">
      <selection activeCell="G25" sqref="G25"/>
    </sheetView>
  </sheetViews>
  <sheetFormatPr defaultRowHeight="12.75" x14ac:dyDescent="0.2"/>
  <cols>
    <col min="1" max="1" width="11.42578125" customWidth="1"/>
    <col min="2" max="2" width="33.85546875" bestFit="1" customWidth="1"/>
  </cols>
  <sheetData>
    <row r="1" spans="1:3" ht="15.75" x14ac:dyDescent="0.25">
      <c r="A1" s="4" t="s">
        <v>50</v>
      </c>
    </row>
    <row r="3" spans="1:3" x14ac:dyDescent="0.2">
      <c r="A3" s="6" t="s">
        <v>251</v>
      </c>
      <c r="B3" t="s">
        <v>257</v>
      </c>
    </row>
    <row r="4" spans="1:3" x14ac:dyDescent="0.2">
      <c r="A4" s="6" t="s">
        <v>252</v>
      </c>
      <c r="B4" t="s">
        <v>256</v>
      </c>
    </row>
    <row r="5" spans="1:3" x14ac:dyDescent="0.2">
      <c r="A5" s="6" t="s">
        <v>253</v>
      </c>
      <c r="B5" t="s">
        <v>258</v>
      </c>
    </row>
    <row r="6" spans="1:3" x14ac:dyDescent="0.2">
      <c r="A6" s="6" t="s">
        <v>254</v>
      </c>
      <c r="B6" t="s">
        <v>260</v>
      </c>
    </row>
    <row r="7" spans="1:3" x14ac:dyDescent="0.2">
      <c r="A7" s="6" t="s">
        <v>255</v>
      </c>
      <c r="B7" t="s">
        <v>259</v>
      </c>
    </row>
    <row r="9" spans="1:3" x14ac:dyDescent="0.2">
      <c r="A9" s="6" t="s">
        <v>45</v>
      </c>
      <c r="B9" s="1" t="s">
        <v>168</v>
      </c>
    </row>
    <row r="10" spans="1:3" x14ac:dyDescent="0.2">
      <c r="A10" s="6"/>
      <c r="B10" s="1" t="s">
        <v>65</v>
      </c>
    </row>
    <row r="11" spans="1:3" x14ac:dyDescent="0.2">
      <c r="A11" s="6"/>
      <c r="B11" s="1" t="s">
        <v>49</v>
      </c>
    </row>
    <row r="12" spans="1:3" x14ac:dyDescent="0.2">
      <c r="A12" s="6"/>
    </row>
    <row r="13" spans="1:3" x14ac:dyDescent="0.2">
      <c r="A13" s="6" t="s">
        <v>34</v>
      </c>
      <c r="B13" t="s">
        <v>48</v>
      </c>
    </row>
    <row r="14" spans="1:3" x14ac:dyDescent="0.2">
      <c r="A14" s="6"/>
    </row>
    <row r="15" spans="1:3" x14ac:dyDescent="0.2">
      <c r="A15" s="6"/>
      <c r="B15" t="s">
        <v>37</v>
      </c>
      <c r="C15" t="s">
        <v>39</v>
      </c>
    </row>
    <row r="16" spans="1:3" x14ac:dyDescent="0.2">
      <c r="A16" s="6"/>
      <c r="B16" t="s">
        <v>43</v>
      </c>
      <c r="C16" t="s">
        <v>44</v>
      </c>
    </row>
    <row r="17" spans="1:15" x14ac:dyDescent="0.2">
      <c r="A17" s="6"/>
      <c r="B17" t="s">
        <v>38</v>
      </c>
      <c r="C17" t="s">
        <v>40</v>
      </c>
    </row>
    <row r="18" spans="1:15" x14ac:dyDescent="0.2">
      <c r="A18" s="6"/>
      <c r="B18" t="s">
        <v>41</v>
      </c>
      <c r="C18" t="s">
        <v>42</v>
      </c>
    </row>
    <row r="19" spans="1:15" x14ac:dyDescent="0.2">
      <c r="A19" s="6"/>
    </row>
    <row r="20" spans="1:15" x14ac:dyDescent="0.2">
      <c r="A20" s="6" t="s">
        <v>35</v>
      </c>
      <c r="B20" t="s">
        <v>47</v>
      </c>
    </row>
    <row r="21" spans="1:15" x14ac:dyDescent="0.2">
      <c r="A21" s="6" t="s">
        <v>36</v>
      </c>
      <c r="B21" t="s">
        <v>46</v>
      </c>
    </row>
    <row r="22" spans="1:15" x14ac:dyDescent="0.2">
      <c r="A22" s="6"/>
    </row>
    <row r="23" spans="1:15" x14ac:dyDescent="0.2">
      <c r="A23" s="6" t="s">
        <v>36</v>
      </c>
      <c r="B23" t="s">
        <v>94</v>
      </c>
    </row>
    <row r="24" spans="1:15" x14ac:dyDescent="0.2">
      <c r="A24" s="6"/>
      <c r="B24" t="s">
        <v>95</v>
      </c>
    </row>
    <row r="25" spans="1:15" x14ac:dyDescent="0.2">
      <c r="A25" s="6"/>
    </row>
    <row r="26" spans="1:15" x14ac:dyDescent="0.2">
      <c r="A26" s="14" t="s">
        <v>96</v>
      </c>
    </row>
    <row r="27" spans="1:15" x14ac:dyDescent="0.2">
      <c r="A27" s="6"/>
    </row>
    <row r="28" spans="1:15" x14ac:dyDescent="0.2">
      <c r="A28" s="6" t="s">
        <v>0</v>
      </c>
      <c r="B28" t="s">
        <v>97</v>
      </c>
    </row>
    <row r="29" spans="1:15" x14ac:dyDescent="0.2">
      <c r="A29" s="6"/>
      <c r="B29" t="s">
        <v>3</v>
      </c>
    </row>
    <row r="30" spans="1:15" x14ac:dyDescent="0.2">
      <c r="A30" s="6"/>
    </row>
    <row r="31" spans="1:15" x14ac:dyDescent="0.2">
      <c r="A31" s="6"/>
      <c r="O31" s="7"/>
    </row>
    <row r="32" spans="1:15" x14ac:dyDescent="0.2">
      <c r="A32" s="6" t="s">
        <v>1</v>
      </c>
      <c r="B32" t="s">
        <v>2</v>
      </c>
    </row>
    <row r="33" spans="1:3" x14ac:dyDescent="0.2">
      <c r="B33" t="s">
        <v>98</v>
      </c>
    </row>
    <row r="35" spans="1:3" x14ac:dyDescent="0.2">
      <c r="A35" s="6" t="s">
        <v>99</v>
      </c>
      <c r="B35" t="s">
        <v>103</v>
      </c>
    </row>
    <row r="36" spans="1:3" x14ac:dyDescent="0.2">
      <c r="A36" s="6" t="s">
        <v>100</v>
      </c>
      <c r="B36" t="s">
        <v>105</v>
      </c>
    </row>
    <row r="37" spans="1:3" x14ac:dyDescent="0.2">
      <c r="A37" s="6" t="s">
        <v>101</v>
      </c>
      <c r="B37" t="s">
        <v>104</v>
      </c>
    </row>
    <row r="38" spans="1:3" x14ac:dyDescent="0.2">
      <c r="A38" s="6" t="s">
        <v>102</v>
      </c>
      <c r="B38" t="s">
        <v>106</v>
      </c>
    </row>
    <row r="39" spans="1:3" x14ac:dyDescent="0.2">
      <c r="A39" s="3"/>
    </row>
    <row r="40" spans="1:3" x14ac:dyDescent="0.2">
      <c r="B40" s="14" t="s">
        <v>107</v>
      </c>
    </row>
    <row r="42" spans="1:3" x14ac:dyDescent="0.2">
      <c r="B42" t="s">
        <v>108</v>
      </c>
      <c r="C42" s="3"/>
    </row>
    <row r="43" spans="1:3" x14ac:dyDescent="0.2">
      <c r="B43" t="s">
        <v>109</v>
      </c>
      <c r="C43" s="3"/>
    </row>
    <row r="44" spans="1:3" x14ac:dyDescent="0.2">
      <c r="B44" t="s">
        <v>110</v>
      </c>
    </row>
  </sheetData>
  <phoneticPr fontId="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7B593ACD12FC4E89E16D100AF221CA" ma:contentTypeVersion="2" ma:contentTypeDescription="Create a new document." ma:contentTypeScope="" ma:versionID="9a28a242b4e0c09275514a3df5f97e06">
  <xsd:schema xmlns:xsd="http://www.w3.org/2001/XMLSchema" xmlns:xs="http://www.w3.org/2001/XMLSchema" xmlns:p="http://schemas.microsoft.com/office/2006/metadata/properties" xmlns:ns3="0e128355-cb49-4f90-aa1c-fdcb8d125591" targetNamespace="http://schemas.microsoft.com/office/2006/metadata/properties" ma:root="true" ma:fieldsID="b5ae07be8263d2a58d660f2bbbf50203" ns3:_="">
    <xsd:import namespace="0e128355-cb49-4f90-aa1c-fdcb8d12559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28355-cb49-4f90-aa1c-fdcb8d125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1CF3F0-89F4-4738-BE4F-3B4101849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28355-cb49-4f90-aa1c-fdcb8d1255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C22C0-8922-4B88-A081-9108B9D59892}">
  <ds:schemaRefs>
    <ds:schemaRef ds:uri="http://schemas.microsoft.com/sharepoint/v3/contenttype/forms"/>
  </ds:schemaRefs>
</ds:datastoreItem>
</file>

<file path=customXml/itemProps3.xml><?xml version="1.0" encoding="utf-8"?>
<ds:datastoreItem xmlns:ds="http://schemas.openxmlformats.org/officeDocument/2006/customXml" ds:itemID="{09FBF639-2E64-43A7-A186-8BD18F9F921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Results</vt:lpstr>
      <vt:lpstr>Instruments</vt:lpstr>
      <vt:lpstr>Dissolution Methods</vt:lpstr>
      <vt:lpstr>Definition of Terms</vt:lpstr>
      <vt:lpstr>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Richards, Alison Willington</cp:lastModifiedBy>
  <cp:lastPrinted>2009-06-19T18:42:15Z</cp:lastPrinted>
  <dcterms:created xsi:type="dcterms:W3CDTF">2008-11-19T19:39:02Z</dcterms:created>
  <dcterms:modified xsi:type="dcterms:W3CDTF">2020-02-03T17:08:29Z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0x010100357B593ACD12FC4E89E16D100AF221CA</vt:lpwstr>
  </property>
</Properties>
</file>