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9630" windowHeight="5475"/>
  </bookViews>
  <sheets>
    <sheet name="S Calculations" sheetId="1" r:id="rId1"/>
    <sheet name="Instructions for Sulfur" sheetId="2" r:id="rId2"/>
  </sheets>
  <definedNames>
    <definedName name="\e">'S Calculations'!$B$1</definedName>
    <definedName name="_Regression_Int" localSheetId="0" hidden="1">1</definedName>
  </definedNames>
  <calcPr calcId="145621" concurrentCalc="0"/>
</workbook>
</file>

<file path=xl/calcChain.xml><?xml version="1.0" encoding="utf-8"?>
<calcChain xmlns="http://schemas.openxmlformats.org/spreadsheetml/2006/main">
  <c r="F45" i="1" l="1"/>
  <c r="F44" i="1"/>
  <c r="F40" i="1"/>
  <c r="F41" i="1"/>
  <c r="F42" i="1"/>
  <c r="F39" i="1"/>
  <c r="F34" i="1"/>
  <c r="F35" i="1"/>
  <c r="F36" i="1"/>
  <c r="F33" i="1"/>
  <c r="F26" i="1"/>
  <c r="F27" i="1"/>
  <c r="F29" i="1"/>
  <c r="F21" i="1"/>
  <c r="F22" i="1"/>
  <c r="F23" i="1"/>
  <c r="F28" i="1"/>
  <c r="F19" i="1"/>
  <c r="G19" i="1"/>
  <c r="H19" i="1"/>
  <c r="I19" i="1"/>
  <c r="F18" i="1"/>
  <c r="G18" i="1"/>
  <c r="H18" i="1"/>
  <c r="I18" i="1"/>
  <c r="F20" i="1"/>
  <c r="G20" i="1"/>
  <c r="H20" i="1"/>
  <c r="I20" i="1"/>
  <c r="F12" i="1"/>
  <c r="F13" i="1"/>
  <c r="F14" i="1"/>
  <c r="F15" i="1"/>
  <c r="F16" i="1"/>
  <c r="F11" i="1"/>
  <c r="F48" i="1"/>
  <c r="F49" i="1"/>
  <c r="F55" i="1"/>
  <c r="F52" i="1"/>
  <c r="F53" i="1"/>
  <c r="F56" i="1"/>
  <c r="F50" i="1"/>
  <c r="F51" i="1"/>
  <c r="F54" i="1"/>
  <c r="I16" i="1"/>
  <c r="H16" i="1"/>
  <c r="G16" i="1"/>
  <c r="I15" i="1"/>
  <c r="H15" i="1"/>
  <c r="G15" i="1"/>
  <c r="I14" i="1"/>
  <c r="H14" i="1"/>
  <c r="G14" i="1"/>
  <c r="I13" i="1"/>
  <c r="H13" i="1"/>
  <c r="G13" i="1"/>
  <c r="I12" i="1"/>
  <c r="H12" i="1"/>
  <c r="G12" i="1"/>
  <c r="I11" i="1"/>
  <c r="H11" i="1"/>
  <c r="G11" i="1"/>
</calcChain>
</file>

<file path=xl/sharedStrings.xml><?xml version="1.0" encoding="utf-8"?>
<sst xmlns="http://schemas.openxmlformats.org/spreadsheetml/2006/main" count="101" uniqueCount="97">
  <si>
    <t>KIO3</t>
  </si>
  <si>
    <t>SAMPLE</t>
  </si>
  <si>
    <t>%M</t>
  </si>
  <si>
    <t>%S</t>
  </si>
  <si>
    <t>%SO3</t>
  </si>
  <si>
    <t>%Sdry</t>
  </si>
  <si>
    <t>%Scoal,dry</t>
  </si>
  <si>
    <t>Operation of the LECO Sulfur Analyzer</t>
  </si>
  <si>
    <t>The LECO Sulfur Analyzer works on a titrimetric principle. To determine the amount of sulfur in a sample, the sample is weighed into a ceramic crucible, iron chips and tin pellets are added (to assist in the combustion), and the sample combusted in an oxygen atmosphere. Upon combustion, the sulfur in the sample is released in the form of S02 gas. This gas is then bubbled into a moderately dark‑blue‑colored starch solution containing HC1, KI, and a small amount of KI03 in the following equilibrium:</t>
  </si>
  <si>
    <r>
      <t>(1) K10</t>
    </r>
    <r>
      <rPr>
        <vertAlign val="subscript"/>
        <sz val="12"/>
        <rFont val="Times New Roman"/>
        <family val="1"/>
      </rPr>
      <t>3</t>
    </r>
    <r>
      <rPr>
        <sz val="12"/>
        <rFont val="Times New Roman"/>
        <family val="1"/>
      </rPr>
      <t xml:space="preserve"> + 5KI + 6HCl &lt;‑&gt; 6 KCl + 3I</t>
    </r>
    <r>
      <rPr>
        <vertAlign val="subscript"/>
        <sz val="12"/>
        <rFont val="Times New Roman"/>
        <family val="1"/>
      </rPr>
      <t>2</t>
    </r>
    <r>
      <rPr>
        <sz val="12"/>
        <rFont val="Times New Roman"/>
        <family val="1"/>
      </rPr>
      <t xml:space="preserve"> + 3H</t>
    </r>
    <r>
      <rPr>
        <vertAlign val="subscript"/>
        <sz val="12"/>
        <rFont val="Times New Roman"/>
        <family val="1"/>
      </rPr>
      <t>2</t>
    </r>
    <r>
      <rPr>
        <sz val="12"/>
        <rFont val="Times New Roman"/>
        <family val="1"/>
      </rPr>
      <t>0</t>
    </r>
  </si>
  <si>
    <r>
      <t>The blue color of the solution results from the interaction of the starch with I</t>
    </r>
    <r>
      <rPr>
        <vertAlign val="subscript"/>
        <sz val="12"/>
        <rFont val="Times New Roman"/>
        <family val="1"/>
      </rPr>
      <t>2</t>
    </r>
  </si>
  <si>
    <r>
      <t>When S0</t>
    </r>
    <r>
      <rPr>
        <vertAlign val="subscript"/>
        <sz val="12"/>
        <rFont val="Times New Roman"/>
        <family val="1"/>
      </rPr>
      <t>2</t>
    </r>
    <r>
      <rPr>
        <sz val="12"/>
        <rFont val="Times New Roman"/>
        <family val="1"/>
      </rPr>
      <t xml:space="preserve"> is introduced into the solution, the reaction:</t>
    </r>
  </si>
  <si>
    <r>
      <t>(2) S0</t>
    </r>
    <r>
      <rPr>
        <vertAlign val="subscript"/>
        <sz val="12"/>
        <rFont val="Times New Roman"/>
        <family val="1"/>
      </rPr>
      <t>2</t>
    </r>
    <r>
      <rPr>
        <sz val="12"/>
        <rFont val="Times New Roman"/>
        <family val="1"/>
      </rPr>
      <t xml:space="preserve"> + I</t>
    </r>
    <r>
      <rPr>
        <vertAlign val="subscript"/>
        <sz val="12"/>
        <rFont val="Times New Roman"/>
        <family val="1"/>
      </rPr>
      <t>2</t>
    </r>
    <r>
      <rPr>
        <sz val="12"/>
        <rFont val="Times New Roman"/>
        <family val="1"/>
      </rPr>
      <t xml:space="preserve"> + 2H</t>
    </r>
    <r>
      <rPr>
        <vertAlign val="subscript"/>
        <sz val="12"/>
        <rFont val="Times New Roman"/>
        <family val="1"/>
      </rPr>
      <t>2</t>
    </r>
    <r>
      <rPr>
        <sz val="12"/>
        <rFont val="Times New Roman"/>
        <family val="1"/>
      </rPr>
      <t>0 &lt;‑&gt; H</t>
    </r>
    <r>
      <rPr>
        <vertAlign val="subscript"/>
        <sz val="12"/>
        <rFont val="Times New Roman"/>
        <family val="1"/>
      </rPr>
      <t>2</t>
    </r>
    <r>
      <rPr>
        <sz val="12"/>
        <rFont val="Times New Roman"/>
        <family val="1"/>
      </rPr>
      <t>SO</t>
    </r>
    <r>
      <rPr>
        <vertAlign val="subscript"/>
        <sz val="12"/>
        <rFont val="Times New Roman"/>
        <family val="1"/>
      </rPr>
      <t>4</t>
    </r>
    <r>
      <rPr>
        <sz val="12"/>
        <rFont val="Times New Roman"/>
        <family val="1"/>
      </rPr>
      <t xml:space="preserve"> + 2HI</t>
    </r>
  </si>
  <si>
    <r>
      <t>goes to the right and the starch loses its blue color due to the removal of 1</t>
    </r>
    <r>
      <rPr>
        <vertAlign val="subscript"/>
        <sz val="12"/>
        <rFont val="Times New Roman"/>
        <family val="1"/>
      </rPr>
      <t>2</t>
    </r>
    <r>
      <rPr>
        <sz val="12"/>
        <rFont val="Times New Roman"/>
        <family val="1"/>
      </rPr>
      <t>. To restore the blue color, a known concentration of KI0</t>
    </r>
    <r>
      <rPr>
        <vertAlign val="subscript"/>
        <sz val="12"/>
        <rFont val="Times New Roman"/>
        <family val="1"/>
      </rPr>
      <t>3</t>
    </r>
    <r>
      <rPr>
        <sz val="12"/>
        <rFont val="Times New Roman"/>
        <family val="1"/>
      </rPr>
      <t xml:space="preserve"> solution is added (titrated) to the solution. The addition of KI0</t>
    </r>
    <r>
      <rPr>
        <vertAlign val="subscript"/>
        <sz val="12"/>
        <rFont val="Times New Roman"/>
        <family val="1"/>
      </rPr>
      <t>3</t>
    </r>
    <r>
      <rPr>
        <sz val="12"/>
        <rFont val="Times New Roman"/>
        <family val="1"/>
      </rPr>
      <t xml:space="preserve"> drives reaction (1) back to the right, producing more I</t>
    </r>
    <r>
      <rPr>
        <vertAlign val="subscript"/>
        <sz val="12"/>
        <rFont val="Times New Roman"/>
        <family val="1"/>
      </rPr>
      <t>2</t>
    </r>
    <r>
      <rPr>
        <sz val="12"/>
        <rFont val="Times New Roman"/>
        <family val="1"/>
      </rPr>
      <t xml:space="preserve"> which interacts with the starch restoring the blue color.</t>
    </r>
  </si>
  <si>
    <r>
      <t>The amount of KI0</t>
    </r>
    <r>
      <rPr>
        <vertAlign val="subscript"/>
        <sz val="12"/>
        <rFont val="Times New Roman"/>
        <family val="1"/>
      </rPr>
      <t>3</t>
    </r>
    <r>
      <rPr>
        <sz val="12"/>
        <rFont val="Times New Roman"/>
        <family val="1"/>
      </rPr>
      <t xml:space="preserve"> needed to restore the starch solution back to its original shade of blue is proportional to the S0</t>
    </r>
    <r>
      <rPr>
        <vertAlign val="subscript"/>
        <sz val="12"/>
        <rFont val="Times New Roman"/>
        <family val="1"/>
      </rPr>
      <t>2</t>
    </r>
    <r>
      <rPr>
        <sz val="12"/>
        <rFont val="Times New Roman"/>
        <family val="1"/>
      </rPr>
      <t xml:space="preserve"> evolved from the sample which, in turn, is proportional to the % S in the sample. There is a formula which relates the amount of KI03 solution needed to maintain the blue color of the starch to the % S in the sample. </t>
    </r>
  </si>
  <si>
    <t>Briefly, it can be seen from reaction (1) and (2) that 1 mole of KI03 will neutralize the effects of 3 moles of S02 or 3 moles of original S. Since the molecular wt of KI03 214.001 gm and that of S is 32.064 gm, we can conclude that 214.001/32.064x3 = 2.2247 gms of KI03 is needed to neutralize I gm of S. If K103 is dissolved in solution, the weight of KI03 added will be given by the equation:</t>
  </si>
  <si>
    <t>(3) wt of KI03 in = Concentration of KI03 in * Y liters</t>
  </si>
  <si>
    <t xml:space="preserve">Y liters </t>
  </si>
  <si>
    <t>grams/liter</t>
  </si>
  <si>
    <t>where Y is the number of liters of KI03 needed to neutralize the S02 evolved. since 2.2247 gm of KI03 are needed to neutralize 1 gm of S, the wt of S is given by:</t>
  </si>
  <si>
    <r>
      <t xml:space="preserve">(4) wt of S = </t>
    </r>
    <r>
      <rPr>
        <u/>
        <sz val="12"/>
        <rFont val="Times New Roman"/>
        <family val="1"/>
      </rPr>
      <t>Concentration of</t>
    </r>
  </si>
  <si>
    <r>
      <t xml:space="preserve">KI03 in grams/liter </t>
    </r>
    <r>
      <rPr>
        <sz val="12"/>
        <rFont val="Times New Roman"/>
        <family val="1"/>
      </rPr>
      <t>* Y</t>
    </r>
  </si>
  <si>
    <t>2.2T247</t>
  </si>
  <si>
    <t>To calculate this as % S in the original sample, we need only write:</t>
  </si>
  <si>
    <t>Concentration of KI03 in</t>
  </si>
  <si>
    <t>(5) % S =</t>
  </si>
  <si>
    <t>wt of S</t>
  </si>
  <si>
    <t>* 100</t>
  </si>
  <si>
    <t>x</t>
  </si>
  <si>
    <t>x 100</t>
  </si>
  <si>
    <t>total sample</t>
  </si>
  <si>
    <t>2.2247 x wt of total sample</t>
  </si>
  <si>
    <t>Here Y is in liters, however the buret on the LECO Analyzer is subdivided into 200 divisions, each of which is equal to .00005 liters. To simplify matters of conversion, the final formula is:</t>
  </si>
  <si>
    <r>
      <t xml:space="preserve">(6) % S in sample = </t>
    </r>
    <r>
      <rPr>
        <u/>
        <sz val="12"/>
        <rFont val="Times New Roman"/>
        <family val="1"/>
      </rPr>
      <t xml:space="preserve">(A) (B) .00005 </t>
    </r>
    <r>
      <rPr>
        <sz val="12"/>
        <rFont val="Times New Roman"/>
        <family val="1"/>
      </rPr>
      <t>x 100</t>
    </r>
  </si>
  <si>
    <t>2.2247 (C)</t>
  </si>
  <si>
    <t>OR if C is in mg</t>
  </si>
  <si>
    <t>(A)</t>
  </si>
  <si>
    <t>(A) .00005 x 100</t>
  </si>
  <si>
    <t>.0022247 (C)</t>
  </si>
  <si>
    <t>where A = concentration of the KI03 solution in grams/liter</t>
  </si>
  <si>
    <t>B =</t>
  </si>
  <si>
    <t>the number of buret divisions and is related to Y by A = Y x .00005</t>
  </si>
  <si>
    <t>C = the total weight of sample combusted (in grams)</t>
  </si>
  <si>
    <t>NOTE: Use 2.0243 instead of 2.2247 for coals</t>
  </si>
  <si>
    <r>
      <t xml:space="preserve">Use .0020243 instead of .0022247 for coals </t>
    </r>
    <r>
      <rPr>
        <u/>
        <sz val="12"/>
        <rFont val="Times New Roman"/>
        <family val="1"/>
      </rPr>
      <t xml:space="preserve">Preparation of Solutions </t>
    </r>
    <r>
      <rPr>
        <sz val="12"/>
        <rFont val="Times New Roman"/>
        <family val="1"/>
      </rPr>
      <t xml:space="preserve">a) </t>
    </r>
    <r>
      <rPr>
        <u/>
        <sz val="12"/>
        <rFont val="Times New Roman"/>
        <family val="1"/>
      </rPr>
      <t xml:space="preserve">HCl, </t>
    </r>
    <r>
      <rPr>
        <sz val="12"/>
        <rFont val="Times New Roman"/>
        <family val="1"/>
      </rPr>
      <t xml:space="preserve">mix HCl (conc.) to distilled water in the ratio of 15 ml acid for every 1000 ml water. Each individual sample will require about 100‑200 ml of HCl solution. b) </t>
    </r>
    <r>
      <rPr>
        <u/>
        <sz val="12"/>
        <rFont val="Times New Roman"/>
        <family val="1"/>
      </rPr>
      <t xml:space="preserve">KI03 </t>
    </r>
    <r>
      <rPr>
        <sz val="12"/>
        <rFont val="Times New Roman"/>
        <family val="1"/>
      </rPr>
      <t>if the general range of S in the samples is known, formula (6) can be used to estimate the concentration Of KI03 that will be required for the range of the buret. It is important that this solution be prepared carefully. Weigh out the appropriate amount of K103 and dissolve with distilled water in a volumetric flask. Before one prepares the KI03 solution, one should consider: 1) Sample weight ‑ generally 50‑80 mg is ideal for an ash or a powder. For more fluffy samples, less wt should be used. Consequently, for denser samples (e.g., metals), heavier weights should be used. Too much sample volume in the crucible will</t>
    </r>
  </si>
  <si>
    <r>
      <t xml:space="preserve">inhibit combustion and may cause a weakening of the crucible during combustion. 2) Volume of K103 to be added ‑‑ to improve precision and accuracy one should plan, if possible, to use between 50 and 100 divisions of KI03 for each sample. c) </t>
    </r>
    <r>
      <rPr>
        <b/>
        <u/>
        <sz val="12"/>
        <rFont val="Times New Roman"/>
        <family val="1"/>
      </rPr>
      <t>Starch Solutions</t>
    </r>
    <r>
      <rPr>
        <u/>
        <sz val="12"/>
        <rFont val="Times New Roman"/>
        <family val="1"/>
      </rPr>
      <t xml:space="preserve">. </t>
    </r>
    <r>
      <rPr>
        <sz val="12"/>
        <rFont val="Times New Roman"/>
        <family val="1"/>
      </rPr>
      <t xml:space="preserve">Use only arrowroot starch. Add 2 gm of starch to 15 ml of distilled water. Boil separately 185 ml of water and to this, slowly add the starch solution while stirring constantly. Cool in a water bath and add (6) gm C.P. KI. Store solution in a dark place. When solution begins to assume a reddish color, discard. </t>
    </r>
    <r>
      <rPr>
        <u/>
        <sz val="12"/>
        <rFont val="Times New Roman"/>
        <family val="1"/>
      </rPr>
      <t xml:space="preserve">operation of the Instrument </t>
    </r>
    <r>
      <rPr>
        <sz val="12"/>
        <rFont val="Times New Roman"/>
        <family val="1"/>
      </rPr>
      <t>a) Prepare and weigh appropriate amounts of samples into crucibles and to each crucible, add Fe (generally 2 scoops) and Sn accelerator (generally I scoop). check crucibles for chips and cracks before loading. b) Turn on the main switch of the titrator and the main and high voltage switches of the induction furnace. Set variac control to zero. Make sure the sulfur, not the carbon, combustion tube is in the furnace. c) Set 02 flow at mark (‑I liter/min). d) Pump HCl into the reaction cup and add starch solution using the calibrated squeeze bottle. Fill the K103 buret by pumping. 9) Cover and raise the crucible containing the sample into the furnace and rotate the lover to engage the high voltage plunger. 02 should now be bubbling through the reaction cup. f) To induce a medium blue color in the reaction Cup, press the "fine" titrate button until a light to medium blue color is seen</t>
    </r>
  </si>
  <si>
    <t>and the titration meter is centered at "10." This initial setting is the one where titration will end. g) Record the initial reading on the buret. h) With an automatic titrator, throw the switch to "titrate." i) Turn the variac up about "so" and wait about 1/2‑1 minute. If nothing happens, increase the variac to "70." Although the crucible may not begin glowing for a while, some loosely held S may be released. This will turn the starch solution colorless and KI03 must be added.</t>
  </si>
  <si>
    <t>The needle on the titrator meter will shift to the right of the starting mark of "10" when S02 is evolved. Depress the "fine" or "coarse" titration button until the needle returns to this mark. j) when the crucible does begin combustion, it may do so gradually in which case the variac power may be slowly increased until the furnace amperage indicator reads 300‑350. This is the maximum setting. Occasionally, and with some types of samples, frequently, combustion will begin suddenly. This creates a vacuum in the line leading from the furnace to the reaction cup and the solution begins to flow out of the cup and toward the furnace. To remedy this, increase the flow Of 02 momentarily to drive the solution back. k) During maximum combustion, S02 evolved will change the color of the starch solution. Keep adding KI03 to maintain the endpoint. 1) When combustion is complete (no change in color visually or as indicated on the meter for ‑20 sec) turn the variac setting to zero, lower the hot crucible, remove immediately with a forceps</t>
  </si>
  <si>
    <r>
      <t xml:space="preserve">and place on a heat‑proof board. M) Drain the reaction cup if necessary and begin again. NOTES a) Further details may be found in the LECO manuals for </t>
    </r>
    <r>
      <rPr>
        <u/>
        <sz val="12"/>
        <rFont val="Times New Roman"/>
        <family val="1"/>
      </rPr>
      <t xml:space="preserve">titrators </t>
    </r>
    <r>
      <rPr>
        <sz val="12"/>
        <rFont val="Times New Roman"/>
        <family val="1"/>
      </rPr>
      <t xml:space="preserve">and </t>
    </r>
    <r>
      <rPr>
        <u/>
        <sz val="12"/>
        <rFont val="Times New Roman"/>
        <family val="1"/>
      </rPr>
      <t xml:space="preserve">induction </t>
    </r>
    <r>
      <rPr>
        <sz val="12"/>
        <rFont val="Times New Roman"/>
        <family val="1"/>
      </rPr>
      <t>furnaces. b) Samples containing more than .06% S may not have all of the S converted to S02 Some may be present as S03. This is especially true for coals. If possible, run a calibrated standard(s) similar to the samples so that a "fudge factor" may be computed. In any case, this type of error generally should not cause the results to be more than 5% low. c) on rare occasions, the bottom of the crucible may crack open during combustion. This will set fire to the tubing feeding oxygen into the combustion area. In such cases, turn off the oxygen supply and set the variac setting to zero. it is a good idea to keep the sample volume to less than 1/4 that of the crucible; greater volumes tend to prolong the combustion time, increasing the chances for crucible failure. d) The presence of halogens (Cl, F, Br, I) in the sample will cause interferences in the titration since they will react with the starch in the same manner as 12. This problem may be partly alleviated by placing some antimony metal in the line from the furnace to the reaction cup. e) When coals are run, it is a good idea to use no more than about 70 mg of coal and to thoroughly mix in 2 scoops Of Si02 (fine sand or potters flint) with the coal. The effect of this mixing is to prevent the coal from burning too rapidly and, possibly, explosively.</t>
    </r>
  </si>
  <si>
    <t>Wt.(mg.)</t>
  </si>
  <si>
    <t>Blank, # of KIO3 units</t>
  </si>
  <si>
    <t>std1 - standard 1</t>
  </si>
  <si>
    <t>D3a, diabase, second deep</t>
  </si>
  <si>
    <t>G3 - granite, second deepest</t>
  </si>
  <si>
    <t>G4a, granite deepest</t>
  </si>
  <si>
    <t>D3b - diabase, second deep, duplicate of D3a</t>
  </si>
  <si>
    <t>01/27/2011</t>
  </si>
  <si>
    <t>02/01/2011</t>
  </si>
  <si>
    <t>std1</t>
  </si>
  <si>
    <t>G1 - granite</t>
  </si>
  <si>
    <t>G2 - granite</t>
  </si>
  <si>
    <t>D1 - diabase</t>
  </si>
  <si>
    <t>D2 - diabase</t>
  </si>
  <si>
    <t>G4b, granite, replicate of G4a</t>
  </si>
  <si>
    <t>D4a - diabase deepest</t>
  </si>
  <si>
    <t>D4b - replicate of D4a</t>
  </si>
  <si>
    <t>std2</t>
  </si>
  <si>
    <t>KIO3, concentration in g/L</t>
  </si>
  <si>
    <t>D4c - replicate of D4a</t>
  </si>
  <si>
    <t>blank was 8 units</t>
  </si>
  <si>
    <t>blank is 8</t>
  </si>
  <si>
    <t>DC6 0-1ft</t>
  </si>
  <si>
    <t>STD2_Pallavi</t>
  </si>
  <si>
    <t>STD1_Pallavi</t>
  </si>
  <si>
    <t>DC6 2-3ft</t>
  </si>
  <si>
    <t>DC6 4-5 ft</t>
  </si>
  <si>
    <t>DC6 6-7ft</t>
  </si>
  <si>
    <t>Blank1</t>
  </si>
  <si>
    <t>Blank2</t>
  </si>
  <si>
    <t>DC6 22-23 ft</t>
  </si>
  <si>
    <t>DC6 17-18 ft</t>
  </si>
  <si>
    <t>DC6 14-15 ft</t>
  </si>
  <si>
    <t>DC6 10-11 ft</t>
  </si>
  <si>
    <t>Blank 1</t>
  </si>
  <si>
    <t>Blank 2</t>
  </si>
  <si>
    <t>Standard</t>
  </si>
  <si>
    <t>DC6 24-25</t>
  </si>
  <si>
    <t>DC8 0-1</t>
  </si>
  <si>
    <t>DC8 2-3</t>
  </si>
  <si>
    <t>DC8 4-5</t>
  </si>
  <si>
    <t>DC8 10-11</t>
  </si>
  <si>
    <t>DC8 14-15</t>
  </si>
  <si>
    <t>DC8 17-18</t>
  </si>
  <si>
    <t>DC8 22-23</t>
  </si>
  <si>
    <t>DC8 24-25</t>
  </si>
  <si>
    <t>DC8 6-7</t>
  </si>
  <si>
    <t>PALLAVI</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</si>
</sst>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General_)"/>
    <numFmt numFmtId="165" formatCode="0.00_)"/>
    <numFmt numFmtId="166" formatCode="0.0_)"/>
    <numFmt numFmtId="174" formatCode="0.0000_)"/>
    <numFmt numFmtId="176" formatCode="0.0"/>
  </numFmts>
  <fonts count="8" x14ac:knownFonts="1">
    <font>
      <sz val="10"/>
      <name val="Courier"/>
    </font>
    <font>
      <sz val="12"/>
      <name val="Times New Roman"/>
      <family val="1"/>
    </font>
    <font>
      <vertAlign val="subscript"/>
      <sz val="12"/>
      <name val="Times New Roman"/>
      <family val="1"/>
    </font>
    <font>
      <u/>
      <sz val="12"/>
      <name val="Times New Roman"/>
      <family val="1"/>
    </font>
    <font>
      <b/>
      <u/>
      <sz val="12"/>
      <name val="Times New Roman"/>
      <family val="1"/>
    </font>
    <font>
      <b/>
      <sz val="10"/>
      <name val="Courier"/>
      <family val="3"/>
    </font>
    <font>
      <sz val="10"/>
      <name val="Courier"/>
      <family val="3"/>
    </font>
    <font>
      <sz val="12"/>
      <name val="Courier"/>
      <family val="3"/>
    </font>
  </fonts>
  <fills count="7">
    <fill>
      <patternFill patternType="none"/>
    </fill>
    <fill>
      <patternFill patternType="gray125"/>
    </fill>
    <fill>
      <patternFill patternType="solid">
        <fgColor indexed="13"/>
        <bgColor indexed="64"/>
      </patternFill>
    </fill>
    <fill>
      <patternFill patternType="solid">
        <fgColor indexed="10"/>
        <bgColor indexed="64"/>
      </patternFill>
    </fill>
    <fill>
      <patternFill patternType="solid">
        <fgColor rgb="FFFF0000"/>
        <bgColor indexed="64"/>
      </patternFill>
    </fill>
    <fill>
      <patternFill patternType="solid">
        <fgColor rgb="FFFFFF00"/>
        <bgColor indexed="64"/>
      </patternFill>
    </fill>
    <fill>
      <patternFill patternType="solid">
        <fgColor theme="2" tint="-0.249977111117893"/>
        <bgColor indexed="64"/>
      </patternFill>
    </fill>
  </fills>
  <borders count="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
    <xf numFmtId="164" fontId="0" fillId="0" borderId="0"/>
  </cellStyleXfs>
  <cellXfs count="37">
    <xf numFmtId="164" fontId="0" fillId="0" borderId="0" xfId="0"/>
    <xf numFmtId="164" fontId="0" fillId="0" borderId="0" xfId="0" applyAlignment="1" applyProtection="1">
      <alignment horizontal="left"/>
    </xf>
    <xf numFmtId="164" fontId="0" fillId="0" borderId="0" xfId="0" applyAlignment="1" applyProtection="1">
      <alignment horizontal="center"/>
    </xf>
    <xf numFmtId="165" fontId="0" fillId="0" borderId="0" xfId="0" applyNumberFormat="1" applyProtection="1"/>
    <xf numFmtId="166" fontId="0" fillId="0" borderId="0" xfId="0" applyNumberFormat="1" applyProtection="1"/>
    <xf numFmtId="49" fontId="0" fillId="0" borderId="0" xfId="0" applyNumberFormat="1" applyAlignment="1" applyProtection="1">
      <alignment horizontal="left"/>
    </xf>
    <xf numFmtId="49" fontId="0" fillId="0" borderId="0" xfId="0" applyNumberFormat="1"/>
    <xf numFmtId="164" fontId="1" fillId="0" borderId="0" xfId="0" applyFont="1"/>
    <xf numFmtId="164" fontId="3" fillId="0" borderId="0" xfId="0" applyFont="1"/>
    <xf numFmtId="49" fontId="0" fillId="0" borderId="0" xfId="0" applyNumberFormat="1" applyAlignment="1">
      <alignment horizontal="left"/>
    </xf>
    <xf numFmtId="164" fontId="0" fillId="2" borderId="1" xfId="0" applyFill="1" applyBorder="1" applyAlignment="1" applyProtection="1">
      <alignment horizontal="left"/>
    </xf>
    <xf numFmtId="164" fontId="0" fillId="2" borderId="2" xfId="0" applyFill="1" applyBorder="1"/>
    <xf numFmtId="166" fontId="0" fillId="2" borderId="3" xfId="0" applyNumberFormat="1" applyFill="1" applyBorder="1" applyProtection="1"/>
    <xf numFmtId="164" fontId="0" fillId="2" borderId="4" xfId="0" applyFill="1" applyBorder="1"/>
    <xf numFmtId="49" fontId="0" fillId="2" borderId="5" xfId="0" applyNumberFormat="1" applyFill="1" applyBorder="1" applyAlignment="1" applyProtection="1">
      <alignment horizontal="center"/>
    </xf>
    <xf numFmtId="2" fontId="0" fillId="2" borderId="6" xfId="0" applyNumberFormat="1" applyFill="1" applyBorder="1" applyAlignment="1" applyProtection="1">
      <alignment horizontal="center"/>
    </xf>
    <xf numFmtId="174" fontId="5" fillId="3" borderId="0" xfId="0" applyNumberFormat="1" applyFont="1" applyFill="1" applyProtection="1"/>
    <xf numFmtId="164" fontId="7" fillId="0" borderId="0" xfId="0" applyFont="1"/>
    <xf numFmtId="176" fontId="7" fillId="0" borderId="0" xfId="0" applyNumberFormat="1" applyFont="1"/>
    <xf numFmtId="164" fontId="0" fillId="0" borderId="0" xfId="0" applyAlignment="1">
      <alignment horizontal="center"/>
    </xf>
    <xf numFmtId="164" fontId="1" fillId="0" borderId="0" xfId="0" applyFont="1" applyAlignment="1">
      <alignment wrapText="1"/>
    </xf>
    <xf numFmtId="164" fontId="0" fillId="0" borderId="0" xfId="0" applyAlignment="1">
      <alignment wrapText="1"/>
    </xf>
    <xf numFmtId="174" fontId="5" fillId="4" borderId="0" xfId="0" applyNumberFormat="1" applyFont="1" applyFill="1" applyProtection="1"/>
    <xf numFmtId="164" fontId="5" fillId="4" borderId="0" xfId="0" applyFont="1" applyFill="1"/>
    <xf numFmtId="164" fontId="6" fillId="4" borderId="0" xfId="0" applyFont="1" applyFill="1"/>
    <xf numFmtId="164" fontId="0" fillId="5" borderId="0" xfId="0" applyFill="1"/>
    <xf numFmtId="164" fontId="0" fillId="6" borderId="0" xfId="0" applyFill="1"/>
    <xf numFmtId="49" fontId="0" fillId="6" borderId="0" xfId="0" applyNumberFormat="1" applyFill="1"/>
    <xf numFmtId="166" fontId="0" fillId="6" borderId="0" xfId="0" applyNumberFormat="1" applyFill="1" applyProtection="1"/>
    <xf numFmtId="165" fontId="0" fillId="6" borderId="0" xfId="0" applyNumberFormat="1" applyFill="1" applyProtection="1"/>
    <xf numFmtId="165" fontId="5" fillId="6" borderId="0" xfId="0" applyNumberFormat="1" applyFont="1" applyFill="1" applyProtection="1"/>
    <xf numFmtId="49" fontId="0" fillId="6" borderId="0" xfId="0" applyNumberFormat="1" applyFill="1" applyAlignment="1">
      <alignment horizontal="left"/>
    </xf>
    <xf numFmtId="174" fontId="5" fillId="6" borderId="0" xfId="0" applyNumberFormat="1" applyFont="1" applyFill="1" applyProtection="1"/>
    <xf numFmtId="49" fontId="0" fillId="5" borderId="0" xfId="0" applyNumberFormat="1" applyFill="1" applyAlignment="1" applyProtection="1">
      <alignment horizontal="center"/>
    </xf>
    <xf numFmtId="164" fontId="0" fillId="5" borderId="0" xfId="0" applyFill="1" applyAlignment="1" applyProtection="1">
      <alignment horizontal="center"/>
    </xf>
    <xf numFmtId="164" fontId="5" fillId="5" borderId="0" xfId="0" applyFont="1" applyFill="1" applyAlignment="1" applyProtection="1">
      <alignment horizontal="center"/>
    </xf>
    <xf numFmtId="164" fontId="0" fillId="5" borderId="0" xfId="0" applyFill="1" applyAlignment="1" applyProtection="1">
      <alignment horizontal="right"/>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transitionEntry="1"/>
  <dimension ref="A1:R60"/>
  <sheetViews>
    <sheetView tabSelected="1" workbookViewId="0">
      <selection activeCell="L3" sqref="L3"/>
    </sheetView>
  </sheetViews>
  <sheetFormatPr defaultColWidth="9.625" defaultRowHeight="12" x14ac:dyDescent="0.15"/>
  <cols>
    <col min="2" max="2" width="19.75" style="6" customWidth="1"/>
    <col min="3" max="3" width="11" customWidth="1"/>
    <col min="4" max="4" width="10.875" customWidth="1"/>
    <col min="5" max="5" width="5.125" customWidth="1"/>
    <col min="6" max="6" width="12" customWidth="1"/>
    <col min="9" max="9" width="13.625" customWidth="1"/>
    <col min="10" max="10" width="11.5" customWidth="1"/>
    <col min="11" max="11" width="10.25" customWidth="1"/>
    <col min="18" max="18" width="16.625" style="19" customWidth="1"/>
  </cols>
  <sheetData>
    <row r="1" spans="1:10" x14ac:dyDescent="0.15">
      <c r="B1" s="5"/>
      <c r="C1" s="2"/>
      <c r="D1" s="1"/>
    </row>
    <row r="5" spans="1:10" ht="12.75" thickBot="1" x14ac:dyDescent="0.2"/>
    <row r="6" spans="1:10" x14ac:dyDescent="0.15">
      <c r="B6" s="14" t="s">
        <v>67</v>
      </c>
      <c r="C6" s="10" t="s">
        <v>50</v>
      </c>
      <c r="D6" s="11"/>
    </row>
    <row r="7" spans="1:10" ht="12.75" thickBot="1" x14ac:dyDescent="0.2">
      <c r="B7" s="15">
        <v>0.1</v>
      </c>
      <c r="C7" s="12">
        <v>10</v>
      </c>
      <c r="D7" s="13"/>
    </row>
    <row r="9" spans="1:10" x14ac:dyDescent="0.15">
      <c r="A9" s="25"/>
      <c r="B9" s="33" t="s">
        <v>1</v>
      </c>
      <c r="C9" s="34" t="s">
        <v>49</v>
      </c>
      <c r="D9" s="34" t="s">
        <v>0</v>
      </c>
      <c r="E9" s="34" t="s">
        <v>2</v>
      </c>
      <c r="F9" s="35" t="s">
        <v>3</v>
      </c>
      <c r="G9" s="34" t="s">
        <v>4</v>
      </c>
      <c r="H9" s="36" t="s">
        <v>5</v>
      </c>
      <c r="I9" s="36" t="s">
        <v>6</v>
      </c>
    </row>
    <row r="10" spans="1:10" x14ac:dyDescent="0.15">
      <c r="A10" s="26"/>
      <c r="B10" s="27" t="s">
        <v>56</v>
      </c>
      <c r="C10" s="28"/>
      <c r="D10" s="28"/>
      <c r="E10" s="29"/>
      <c r="F10" s="30"/>
      <c r="G10" s="29"/>
      <c r="H10" s="29"/>
      <c r="I10" s="29"/>
      <c r="J10" s="26"/>
    </row>
    <row r="11" spans="1:10" x14ac:dyDescent="0.15">
      <c r="A11" s="26"/>
      <c r="B11" s="31" t="s">
        <v>51</v>
      </c>
      <c r="C11" s="28">
        <v>997.55</v>
      </c>
      <c r="D11" s="28">
        <v>152</v>
      </c>
      <c r="E11" s="29"/>
      <c r="F11" s="32">
        <f t="shared" ref="F11:F16" si="0">($B$7*(D11-$C$7)*0.005)/(0.0022248*C11)</f>
        <v>3.1991359773552365E-2</v>
      </c>
      <c r="G11" s="29">
        <f t="shared" ref="G11:G16" si="1">F11*2.5</f>
        <v>7.9978399433880909E-2</v>
      </c>
      <c r="H11" s="29">
        <f t="shared" ref="H11:H16" si="2">F11*(100/(100-E11))</f>
        <v>3.1991359773552365E-2</v>
      </c>
      <c r="I11" s="29">
        <f t="shared" ref="I11:I16" si="3">(($B$7*(D11-$C$7)*0.005)/(0.0020243*C11))*(100/(100-E11))</f>
        <v>3.5159994676776808E-2</v>
      </c>
      <c r="J11" s="26"/>
    </row>
    <row r="12" spans="1:10" x14ac:dyDescent="0.15">
      <c r="A12" s="26"/>
      <c r="B12" s="31" t="s">
        <v>52</v>
      </c>
      <c r="C12" s="28">
        <v>413</v>
      </c>
      <c r="D12" s="28">
        <v>26</v>
      </c>
      <c r="E12" s="29"/>
      <c r="F12" s="32">
        <f t="shared" si="0"/>
        <v>8.7066073572573503E-3</v>
      </c>
      <c r="G12" s="29">
        <f t="shared" si="1"/>
        <v>2.1766518393143378E-2</v>
      </c>
      <c r="H12" s="29">
        <f t="shared" si="2"/>
        <v>8.7066073572573503E-3</v>
      </c>
      <c r="I12" s="29">
        <f t="shared" si="3"/>
        <v>9.5689670742608052E-3</v>
      </c>
      <c r="J12" s="26"/>
    </row>
    <row r="13" spans="1:10" x14ac:dyDescent="0.15">
      <c r="A13" s="26"/>
      <c r="B13" s="31" t="s">
        <v>55</v>
      </c>
      <c r="C13" s="28">
        <v>502.99</v>
      </c>
      <c r="D13" s="28">
        <v>31</v>
      </c>
      <c r="E13" s="29"/>
      <c r="F13" s="32">
        <f t="shared" si="0"/>
        <v>9.3829407157066998E-3</v>
      </c>
      <c r="G13" s="29">
        <f t="shared" si="1"/>
        <v>2.345735178926675E-2</v>
      </c>
      <c r="H13" s="29">
        <f t="shared" si="2"/>
        <v>9.3829407157066998E-3</v>
      </c>
      <c r="I13" s="29">
        <f t="shared" si="3"/>
        <v>1.0312288941512751E-2</v>
      </c>
      <c r="J13" s="26"/>
    </row>
    <row r="14" spans="1:10" x14ac:dyDescent="0.15">
      <c r="A14" s="26"/>
      <c r="B14" s="31" t="s">
        <v>64</v>
      </c>
      <c r="C14" s="28">
        <v>230.36</v>
      </c>
      <c r="D14" s="28">
        <v>19</v>
      </c>
      <c r="E14" s="29"/>
      <c r="F14" s="32">
        <f t="shared" si="0"/>
        <v>8.7804033759456852E-3</v>
      </c>
      <c r="G14" s="29">
        <f t="shared" si="1"/>
        <v>2.1951008439864212E-2</v>
      </c>
      <c r="H14" s="29">
        <f t="shared" si="2"/>
        <v>8.7804033759456852E-3</v>
      </c>
      <c r="I14" s="29">
        <f t="shared" si="3"/>
        <v>9.6500723365133424E-3</v>
      </c>
      <c r="J14" s="26"/>
    </row>
    <row r="15" spans="1:10" x14ac:dyDescent="0.15">
      <c r="A15" s="26"/>
      <c r="B15" s="31" t="s">
        <v>53</v>
      </c>
      <c r="C15" s="28">
        <v>432.92</v>
      </c>
      <c r="D15" s="28">
        <v>18</v>
      </c>
      <c r="E15" s="29"/>
      <c r="F15" s="32">
        <f t="shared" si="0"/>
        <v>4.152994593166503E-3</v>
      </c>
      <c r="G15" s="29">
        <f t="shared" si="1"/>
        <v>1.0382486482916257E-2</v>
      </c>
      <c r="H15" s="29">
        <f t="shared" si="2"/>
        <v>4.152994593166503E-3</v>
      </c>
      <c r="I15" s="29">
        <f t="shared" si="3"/>
        <v>4.5643345210081687E-3</v>
      </c>
      <c r="J15" s="26"/>
    </row>
    <row r="16" spans="1:10" ht="10.5" customHeight="1" x14ac:dyDescent="0.15">
      <c r="A16" s="26"/>
      <c r="B16" s="31" t="s">
        <v>54</v>
      </c>
      <c r="C16" s="28">
        <v>415.29</v>
      </c>
      <c r="D16" s="28">
        <v>15</v>
      </c>
      <c r="E16" s="29"/>
      <c r="F16" s="32">
        <f t="shared" si="0"/>
        <v>2.7058116305377607E-3</v>
      </c>
      <c r="G16" s="29">
        <f t="shared" si="1"/>
        <v>6.7645290763444013E-3</v>
      </c>
      <c r="H16" s="29">
        <f t="shared" si="2"/>
        <v>2.7058116305377607E-3</v>
      </c>
      <c r="I16" s="29">
        <f t="shared" si="3"/>
        <v>2.9738130295017583E-3</v>
      </c>
      <c r="J16" s="26"/>
    </row>
    <row r="17" spans="2:9" ht="10.5" customHeight="1" x14ac:dyDescent="0.15">
      <c r="B17" s="9" t="s">
        <v>96</v>
      </c>
      <c r="C17" s="4"/>
      <c r="D17" s="4"/>
      <c r="E17" s="3"/>
      <c r="F17" s="16"/>
      <c r="G17" s="3"/>
      <c r="H17" s="3"/>
      <c r="I17" s="3"/>
    </row>
    <row r="18" spans="2:9" x14ac:dyDescent="0.15">
      <c r="B18" s="9" t="s">
        <v>73</v>
      </c>
      <c r="C18" s="4">
        <v>1000</v>
      </c>
      <c r="D18" s="4">
        <v>102</v>
      </c>
      <c r="E18" s="3"/>
      <c r="F18" s="16">
        <f>($B$7*(D18-$C$7)*0.005)/(0.0022248*C18)</f>
        <v>2.0676015821646895E-2</v>
      </c>
      <c r="G18" s="3">
        <f>F18*2.5</f>
        <v>5.1690039554117238E-2</v>
      </c>
      <c r="H18" s="3">
        <f>F18*(100/(100-E18))</f>
        <v>2.0676015821646895E-2</v>
      </c>
      <c r="I18" s="3">
        <f>(($B$7*(D18-$C$7)*0.005)/(0.0020243*C18))*(100/(100-E18))</f>
        <v>2.2723904559600851E-2</v>
      </c>
    </row>
    <row r="19" spans="2:9" x14ac:dyDescent="0.15">
      <c r="B19" s="6" t="s">
        <v>72</v>
      </c>
      <c r="C19" s="4">
        <v>1001.5</v>
      </c>
      <c r="D19" s="4">
        <v>105</v>
      </c>
      <c r="E19" s="3"/>
      <c r="F19" s="16">
        <f>($B$7*(D19-$C$7)*0.005)/(0.0022248*C19)</f>
        <v>2.131825634435797E-2</v>
      </c>
      <c r="G19" s="3">
        <f>F19*2.5</f>
        <v>5.3295640860894923E-2</v>
      </c>
      <c r="H19" s="3">
        <f>F19*(100/(100-E19))</f>
        <v>2.131825634435797E-2</v>
      </c>
      <c r="I19" s="3">
        <f>(($B$7*(D19-$C$7)*0.005)/(0.0020243*C19))*(100/(100-E19))</f>
        <v>2.342975681219563E-2</v>
      </c>
    </row>
    <row r="20" spans="2:9" x14ac:dyDescent="0.15">
      <c r="B20" s="6" t="s">
        <v>71</v>
      </c>
      <c r="C20" s="4">
        <v>391.2</v>
      </c>
      <c r="D20" s="4">
        <v>19</v>
      </c>
      <c r="E20" s="3"/>
      <c r="F20" s="16">
        <f>($B$7*(D20-$C$7)*0.005)/(0.0022248*C20)</f>
        <v>5.1703827241381603E-3</v>
      </c>
      <c r="G20" s="3">
        <f>F20*2.5</f>
        <v>1.2925956810345401E-2</v>
      </c>
      <c r="H20" s="3">
        <f>F20*(100/(100-E20))</f>
        <v>5.1703827241381603E-3</v>
      </c>
      <c r="I20" s="3">
        <f>(($B$7*(D20-$C$7)*0.005)/(0.0020243*C20))*(100/(100-E20))</f>
        <v>5.682491470959135E-3</v>
      </c>
    </row>
    <row r="21" spans="2:9" x14ac:dyDescent="0.15">
      <c r="B21" s="6" t="s">
        <v>74</v>
      </c>
      <c r="C21" s="4">
        <v>397.4</v>
      </c>
      <c r="D21" s="4">
        <v>13</v>
      </c>
      <c r="E21" s="3"/>
      <c r="F21" s="16">
        <f t="shared" ref="F21:F29" si="4">($B$7*(D21-$C$7)*0.005)/(0.0022248*C21)</f>
        <v>1.69657248924916E-3</v>
      </c>
      <c r="G21" s="3"/>
      <c r="H21" s="3"/>
      <c r="I21" s="3"/>
    </row>
    <row r="22" spans="2:9" x14ac:dyDescent="0.15">
      <c r="B22" s="6" t="s">
        <v>75</v>
      </c>
      <c r="C22" s="4">
        <v>398.1</v>
      </c>
      <c r="D22" s="4">
        <v>15</v>
      </c>
      <c r="E22" s="3"/>
      <c r="F22" s="16">
        <f t="shared" si="4"/>
        <v>2.8226488622105669E-3</v>
      </c>
      <c r="G22" s="3"/>
      <c r="H22" s="3"/>
      <c r="I22" s="3"/>
    </row>
    <row r="23" spans="2:9" x14ac:dyDescent="0.15">
      <c r="B23" s="6" t="s">
        <v>76</v>
      </c>
      <c r="C23" s="4">
        <v>395.1</v>
      </c>
      <c r="D23" s="4">
        <v>16</v>
      </c>
      <c r="E23" s="3"/>
      <c r="F23" s="16">
        <f t="shared" si="4"/>
        <v>3.4128975308915011E-3</v>
      </c>
      <c r="G23" s="3"/>
      <c r="H23" s="3"/>
      <c r="I23" s="3"/>
    </row>
    <row r="24" spans="2:9" x14ac:dyDescent="0.15">
      <c r="B24" s="6" t="s">
        <v>77</v>
      </c>
      <c r="C24" s="4"/>
      <c r="D24" s="4">
        <v>10</v>
      </c>
      <c r="E24" s="3"/>
      <c r="F24" s="16"/>
      <c r="G24" s="3"/>
      <c r="H24" s="3"/>
      <c r="I24" s="3"/>
    </row>
    <row r="25" spans="2:9" x14ac:dyDescent="0.15">
      <c r="B25" s="6" t="s">
        <v>78</v>
      </c>
      <c r="C25" s="4"/>
      <c r="D25" s="4">
        <v>10</v>
      </c>
      <c r="E25" s="3"/>
      <c r="F25" s="16"/>
      <c r="G25" s="3"/>
      <c r="H25" s="3"/>
      <c r="I25" s="3"/>
    </row>
    <row r="26" spans="2:9" x14ac:dyDescent="0.15">
      <c r="B26" s="6" t="s">
        <v>82</v>
      </c>
      <c r="C26" s="4">
        <v>399.3</v>
      </c>
      <c r="D26" s="4">
        <v>13</v>
      </c>
      <c r="E26" s="3"/>
      <c r="F26" s="16">
        <f>($B$7*(D26-$C$7)*0.005)/(0.0022248*C26)</f>
        <v>1.688499642443316E-3</v>
      </c>
      <c r="G26" s="3"/>
      <c r="H26" s="3"/>
      <c r="I26" s="3"/>
    </row>
    <row r="27" spans="2:9" x14ac:dyDescent="0.15">
      <c r="B27" s="6" t="s">
        <v>81</v>
      </c>
      <c r="C27" s="4">
        <v>397.5</v>
      </c>
      <c r="D27" s="4">
        <v>14</v>
      </c>
      <c r="E27" s="3"/>
      <c r="F27" s="16">
        <f>($B$7*(D27-$C$7)*0.005)/(0.0022248*C27)</f>
        <v>2.2615275714133868E-3</v>
      </c>
      <c r="G27" s="3"/>
      <c r="H27" s="3"/>
      <c r="I27" s="3"/>
    </row>
    <row r="28" spans="2:9" x14ac:dyDescent="0.15">
      <c r="B28" s="6" t="s">
        <v>80</v>
      </c>
      <c r="C28" s="4">
        <v>390.5</v>
      </c>
      <c r="D28" s="4">
        <v>16</v>
      </c>
      <c r="E28" s="3"/>
      <c r="F28" s="16">
        <f t="shared" si="4"/>
        <v>3.4531006772221058E-3</v>
      </c>
      <c r="G28" s="3"/>
      <c r="H28" s="3"/>
      <c r="I28" s="3"/>
    </row>
    <row r="29" spans="2:9" x14ac:dyDescent="0.15">
      <c r="B29" s="6" t="s">
        <v>79</v>
      </c>
      <c r="C29" s="4">
        <v>397.1</v>
      </c>
      <c r="D29" s="4">
        <v>11</v>
      </c>
      <c r="F29" s="16">
        <f t="shared" si="4"/>
        <v>5.659514036998371E-4</v>
      </c>
    </row>
    <row r="30" spans="2:9" x14ac:dyDescent="0.15">
      <c r="B30" s="6" t="s">
        <v>83</v>
      </c>
      <c r="D30" s="4">
        <v>10</v>
      </c>
      <c r="F30" s="24"/>
    </row>
    <row r="31" spans="2:9" x14ac:dyDescent="0.15">
      <c r="B31" s="6" t="s">
        <v>84</v>
      </c>
      <c r="D31" s="4">
        <v>10</v>
      </c>
      <c r="F31" s="24"/>
    </row>
    <row r="32" spans="2:9" x14ac:dyDescent="0.15">
      <c r="B32" s="6" t="s">
        <v>85</v>
      </c>
      <c r="D32" s="4">
        <v>153</v>
      </c>
      <c r="F32" s="24"/>
    </row>
    <row r="33" spans="2:18" x14ac:dyDescent="0.15">
      <c r="B33" s="6" t="s">
        <v>86</v>
      </c>
      <c r="C33">
        <v>393.5</v>
      </c>
      <c r="D33" s="4">
        <v>14</v>
      </c>
      <c r="F33" s="23">
        <f>($B$7*(D33-$C$7)*0.005)/(0.0022248*C33)</f>
        <v>2.2845164158496094E-3</v>
      </c>
    </row>
    <row r="34" spans="2:18" x14ac:dyDescent="0.15">
      <c r="B34" s="6" t="s">
        <v>87</v>
      </c>
      <c r="C34">
        <v>392.2</v>
      </c>
      <c r="D34" s="4">
        <v>11</v>
      </c>
      <c r="F34" s="23">
        <f>($B$7*(D34-$C$7)*0.005)/(0.0022248*C34)</f>
        <v>5.7302218870271639E-4</v>
      </c>
    </row>
    <row r="35" spans="2:18" x14ac:dyDescent="0.15">
      <c r="B35" s="6" t="s">
        <v>88</v>
      </c>
      <c r="C35">
        <v>391.2</v>
      </c>
      <c r="D35" s="4">
        <v>15</v>
      </c>
      <c r="F35" s="23">
        <f>($B$7*(D35-$C$7)*0.005)/(0.0022248*C35)</f>
        <v>2.872434846743422E-3</v>
      </c>
    </row>
    <row r="36" spans="2:18" x14ac:dyDescent="0.15">
      <c r="B36" s="6" t="s">
        <v>89</v>
      </c>
      <c r="C36">
        <v>394.7</v>
      </c>
      <c r="D36" s="4">
        <v>16</v>
      </c>
      <c r="F36" s="23">
        <f>($B$7*(D36-$C$7)*0.005)/(0.0022248*C36)</f>
        <v>3.4163562565371983E-3</v>
      </c>
    </row>
    <row r="37" spans="2:18" x14ac:dyDescent="0.15">
      <c r="B37" s="6" t="s">
        <v>83</v>
      </c>
      <c r="D37" s="4">
        <v>10</v>
      </c>
      <c r="F37" s="24"/>
    </row>
    <row r="38" spans="2:18" x14ac:dyDescent="0.15">
      <c r="B38" s="6" t="s">
        <v>84</v>
      </c>
      <c r="D38" s="4">
        <v>10</v>
      </c>
      <c r="F38" s="24"/>
    </row>
    <row r="39" spans="2:18" x14ac:dyDescent="0.15">
      <c r="B39" s="6" t="s">
        <v>95</v>
      </c>
      <c r="C39">
        <v>382.1</v>
      </c>
      <c r="D39" s="4">
        <v>17</v>
      </c>
      <c r="F39" s="23">
        <f>($B$7*(D39-$C$7)*0.005)/(0.0022248*C39)</f>
        <v>4.1171816719823015E-3</v>
      </c>
    </row>
    <row r="40" spans="2:18" x14ac:dyDescent="0.15">
      <c r="B40" s="6" t="s">
        <v>90</v>
      </c>
      <c r="C40">
        <v>398.7</v>
      </c>
      <c r="D40" s="4">
        <v>14</v>
      </c>
      <c r="F40" s="23">
        <f>($B$7*(D40-$C$7)*0.005)/(0.0022248*C40)</f>
        <v>2.2547208669095094E-3</v>
      </c>
    </row>
    <row r="41" spans="2:18" x14ac:dyDescent="0.15">
      <c r="B41" s="6" t="s">
        <v>91</v>
      </c>
      <c r="C41">
        <v>383.9</v>
      </c>
      <c r="D41" s="4">
        <v>14</v>
      </c>
      <c r="F41" s="23">
        <f>($B$7*(D41-$C$7)*0.005)/(0.0022248*C41)</f>
        <v>2.3416442032738248E-3</v>
      </c>
    </row>
    <row r="42" spans="2:18" x14ac:dyDescent="0.15">
      <c r="B42" s="6" t="s">
        <v>92</v>
      </c>
      <c r="C42">
        <v>396.7</v>
      </c>
      <c r="D42" s="4">
        <v>13</v>
      </c>
      <c r="F42" s="23">
        <f>($B$7*(D42-$C$7)*0.005)/(0.0022248*C42)</f>
        <v>1.6995661891293576E-3</v>
      </c>
    </row>
    <row r="43" spans="2:18" x14ac:dyDescent="0.15">
      <c r="B43" s="6" t="s">
        <v>83</v>
      </c>
      <c r="D43" s="4">
        <v>10</v>
      </c>
      <c r="F43" s="24"/>
    </row>
    <row r="44" spans="2:18" x14ac:dyDescent="0.15">
      <c r="B44" s="6" t="s">
        <v>93</v>
      </c>
      <c r="C44">
        <v>392</v>
      </c>
      <c r="D44" s="4">
        <v>14</v>
      </c>
      <c r="F44" s="23">
        <f>($B$7*(D44-$C$7)*0.005)/(0.0022248*C44)</f>
        <v>2.2932581878490339E-3</v>
      </c>
    </row>
    <row r="45" spans="2:18" x14ac:dyDescent="0.15">
      <c r="B45" s="6" t="s">
        <v>94</v>
      </c>
      <c r="C45">
        <v>381.8</v>
      </c>
      <c r="D45" s="4">
        <v>9</v>
      </c>
      <c r="F45" s="23">
        <f>($B$7*(D45-$C$7)*0.005)/(0.0022248*C45)</f>
        <v>-5.88630964927201E-4</v>
      </c>
    </row>
    <row r="46" spans="2:18" x14ac:dyDescent="0.15">
      <c r="B46" s="6" t="s">
        <v>57</v>
      </c>
      <c r="F46" s="22"/>
      <c r="H46" s="3"/>
      <c r="R46"/>
    </row>
    <row r="47" spans="2:18" x14ac:dyDescent="0.15">
      <c r="B47" s="6" t="s">
        <v>70</v>
      </c>
      <c r="F47" s="16"/>
      <c r="H47" s="3"/>
      <c r="R47"/>
    </row>
    <row r="48" spans="2:18" x14ac:dyDescent="0.15">
      <c r="B48" s="6" t="s">
        <v>58</v>
      </c>
      <c r="C48">
        <v>1000</v>
      </c>
      <c r="D48">
        <v>124</v>
      </c>
      <c r="F48" s="16">
        <f>($B$7*(D48-$C$7)*0.005)/(0.0022248*C48)</f>
        <v>2.5620280474649412E-2</v>
      </c>
      <c r="H48" s="3"/>
      <c r="R48"/>
    </row>
    <row r="49" spans="2:18" x14ac:dyDescent="0.15">
      <c r="B49" s="6" t="s">
        <v>61</v>
      </c>
      <c r="C49">
        <v>410.49</v>
      </c>
      <c r="D49">
        <v>14</v>
      </c>
      <c r="F49" s="16">
        <f t="shared" ref="F49:F56" si="5">($B$7*(D49-$C$7)*0.005)/(0.0022248*C49)</f>
        <v>2.1899612892806678E-3</v>
      </c>
      <c r="H49" s="3"/>
      <c r="R49"/>
    </row>
    <row r="50" spans="2:18" x14ac:dyDescent="0.15">
      <c r="B50" s="6" t="s">
        <v>62</v>
      </c>
      <c r="C50">
        <v>407.62</v>
      </c>
      <c r="D50">
        <v>21</v>
      </c>
      <c r="F50" s="16">
        <f t="shared" si="5"/>
        <v>6.064796443995042E-3</v>
      </c>
      <c r="H50" s="3"/>
      <c r="R50"/>
    </row>
    <row r="51" spans="2:18" x14ac:dyDescent="0.15">
      <c r="B51" s="6" t="s">
        <v>59</v>
      </c>
      <c r="C51">
        <v>414.47</v>
      </c>
      <c r="D51">
        <v>7</v>
      </c>
      <c r="F51" s="16">
        <f t="shared" si="5"/>
        <v>-1.626698934126996E-3</v>
      </c>
      <c r="H51" s="3"/>
      <c r="R51"/>
    </row>
    <row r="52" spans="2:18" x14ac:dyDescent="0.15">
      <c r="B52" s="6" t="s">
        <v>60</v>
      </c>
      <c r="C52">
        <v>420.98</v>
      </c>
      <c r="D52">
        <v>11</v>
      </c>
      <c r="F52" s="16">
        <f t="shared" si="5"/>
        <v>5.3384793199013096E-4</v>
      </c>
      <c r="H52" s="3"/>
      <c r="R52"/>
    </row>
    <row r="53" spans="2:18" x14ac:dyDescent="0.15">
      <c r="B53" s="6" t="s">
        <v>63</v>
      </c>
      <c r="C53">
        <v>431.85</v>
      </c>
      <c r="D53">
        <v>16</v>
      </c>
      <c r="F53" s="16">
        <f t="shared" si="5"/>
        <v>3.1224633888045205E-3</v>
      </c>
      <c r="H53" s="3"/>
      <c r="R53"/>
    </row>
    <row r="54" spans="2:18" x14ac:dyDescent="0.15">
      <c r="B54" s="6" t="s">
        <v>65</v>
      </c>
      <c r="C54">
        <v>524.1</v>
      </c>
      <c r="D54">
        <v>12</v>
      </c>
      <c r="F54" s="16">
        <f t="shared" si="5"/>
        <v>8.5761992905630737E-4</v>
      </c>
      <c r="H54" s="3"/>
      <c r="R54"/>
    </row>
    <row r="55" spans="2:18" x14ac:dyDescent="0.15">
      <c r="B55" s="6" t="s">
        <v>68</v>
      </c>
      <c r="C55">
        <v>421.6</v>
      </c>
      <c r="D55">
        <v>22</v>
      </c>
      <c r="F55" s="16">
        <f t="shared" si="5"/>
        <v>6.3967543380229232E-3</v>
      </c>
      <c r="H55" s="3"/>
      <c r="R55"/>
    </row>
    <row r="56" spans="2:18" x14ac:dyDescent="0.15">
      <c r="B56" s="6" t="s">
        <v>66</v>
      </c>
      <c r="C56">
        <v>1000</v>
      </c>
      <c r="D56">
        <v>142</v>
      </c>
      <c r="F56" s="16">
        <f t="shared" si="5"/>
        <v>2.9665587918015109E-2</v>
      </c>
      <c r="H56" s="3"/>
      <c r="R56"/>
    </row>
    <row r="57" spans="2:18" x14ac:dyDescent="0.15">
      <c r="B57" s="6" t="s">
        <v>69</v>
      </c>
      <c r="H57" s="3"/>
      <c r="R57"/>
    </row>
    <row r="58" spans="2:18" x14ac:dyDescent="0.15">
      <c r="R58"/>
    </row>
    <row r="59" spans="2:18" x14ac:dyDescent="0.15">
      <c r="R59"/>
    </row>
    <row r="60" spans="2:18" ht="15" x14ac:dyDescent="0.2">
      <c r="C60" s="4"/>
      <c r="D60" s="4"/>
      <c r="E60" s="3"/>
      <c r="F60" s="3"/>
      <c r="G60" s="3"/>
      <c r="I60" s="17"/>
      <c r="J60" s="18"/>
      <c r="K60" s="18"/>
      <c r="L60" s="18"/>
      <c r="M60" s="17"/>
    </row>
  </sheetData>
  <phoneticPr fontId="0" type="noConversion"/>
  <printOptions gridLines="1" gridLinesSet="0"/>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zoomScale="75" workbookViewId="0"/>
  </sheetViews>
  <sheetFormatPr defaultRowHeight="12" x14ac:dyDescent="0.15"/>
  <cols>
    <col min="1" max="1" width="135.875" style="21" customWidth="1"/>
  </cols>
  <sheetData>
    <row r="1" spans="1:1" ht="15.75" x14ac:dyDescent="0.25">
      <c r="A1" s="20" t="s">
        <v>7</v>
      </c>
    </row>
    <row r="2" spans="1:1" ht="15.75" x14ac:dyDescent="0.25">
      <c r="A2" s="20"/>
    </row>
    <row r="3" spans="1:1" ht="47.25" x14ac:dyDescent="0.25">
      <c r="A3" s="20" t="s">
        <v>8</v>
      </c>
    </row>
    <row r="4" spans="1:1" ht="15.75" x14ac:dyDescent="0.25">
      <c r="A4" s="20"/>
    </row>
    <row r="5" spans="1:1" ht="18.75" x14ac:dyDescent="0.35">
      <c r="A5" s="20" t="s">
        <v>9</v>
      </c>
    </row>
    <row r="6" spans="1:1" ht="15.75" x14ac:dyDescent="0.25">
      <c r="A6" s="20"/>
    </row>
    <row r="7" spans="1:1" ht="18.75" x14ac:dyDescent="0.35">
      <c r="A7" s="20" t="s">
        <v>10</v>
      </c>
    </row>
    <row r="8" spans="1:1" ht="15.75" x14ac:dyDescent="0.25">
      <c r="A8" s="20"/>
    </row>
    <row r="9" spans="1:1" ht="18.75" x14ac:dyDescent="0.35">
      <c r="A9" s="20" t="s">
        <v>11</v>
      </c>
    </row>
    <row r="10" spans="1:1" ht="15.75" x14ac:dyDescent="0.25">
      <c r="A10" s="20"/>
    </row>
    <row r="11" spans="1:1" ht="18.75" x14ac:dyDescent="0.35">
      <c r="A11" s="20" t="s">
        <v>12</v>
      </c>
    </row>
    <row r="12" spans="1:1" ht="15.75" x14ac:dyDescent="0.25">
      <c r="A12" s="20"/>
    </row>
    <row r="13" spans="1:1" ht="37.5" x14ac:dyDescent="0.35">
      <c r="A13" s="20" t="s">
        <v>13</v>
      </c>
    </row>
    <row r="14" spans="1:1" ht="15.75" x14ac:dyDescent="0.25">
      <c r="A14" s="20"/>
    </row>
    <row r="15" spans="1:1" ht="34.5" x14ac:dyDescent="0.25">
      <c r="A15" s="20" t="s">
        <v>14</v>
      </c>
    </row>
    <row r="16" spans="1:1" ht="15.75" x14ac:dyDescent="0.25">
      <c r="A16" s="20"/>
    </row>
    <row r="17" spans="1:6" ht="47.25" x14ac:dyDescent="0.25">
      <c r="A17" s="20" t="s">
        <v>15</v>
      </c>
    </row>
    <row r="18" spans="1:6" ht="15.75" x14ac:dyDescent="0.25">
      <c r="A18" s="20"/>
    </row>
    <row r="19" spans="1:6" ht="15.75" x14ac:dyDescent="0.25">
      <c r="A19" s="20" t="s">
        <v>16</v>
      </c>
    </row>
    <row r="20" spans="1:6" ht="15.75" x14ac:dyDescent="0.25">
      <c r="A20" s="20"/>
    </row>
    <row r="21" spans="1:6" ht="15.75" x14ac:dyDescent="0.25">
      <c r="B21" s="7" t="s">
        <v>17</v>
      </c>
      <c r="C21" s="7" t="s">
        <v>18</v>
      </c>
    </row>
    <row r="22" spans="1:6" ht="15.75" x14ac:dyDescent="0.25">
      <c r="A22" s="20"/>
    </row>
    <row r="23" spans="1:6" ht="15.75" x14ac:dyDescent="0.25">
      <c r="A23" s="20" t="s">
        <v>19</v>
      </c>
    </row>
    <row r="24" spans="1:6" ht="15.75" x14ac:dyDescent="0.25">
      <c r="A24" s="20"/>
    </row>
    <row r="25" spans="1:6" ht="15.75" x14ac:dyDescent="0.25">
      <c r="A25" s="20" t="s">
        <v>20</v>
      </c>
      <c r="C25" s="8" t="s">
        <v>21</v>
      </c>
    </row>
    <row r="26" spans="1:6" ht="15.75" x14ac:dyDescent="0.25">
      <c r="B26" s="7" t="s">
        <v>22</v>
      </c>
    </row>
    <row r="27" spans="1:6" ht="15.75" x14ac:dyDescent="0.25">
      <c r="A27" s="20"/>
    </row>
    <row r="28" spans="1:6" ht="15.75" x14ac:dyDescent="0.25">
      <c r="A28" s="20" t="s">
        <v>23</v>
      </c>
    </row>
    <row r="29" spans="1:6" ht="15.75" x14ac:dyDescent="0.25">
      <c r="A29" s="20"/>
    </row>
    <row r="30" spans="1:6" ht="15.75" x14ac:dyDescent="0.25">
      <c r="D30" s="7" t="s">
        <v>24</v>
      </c>
    </row>
    <row r="31" spans="1:6" ht="15.75" x14ac:dyDescent="0.25">
      <c r="A31" s="20" t="s">
        <v>25</v>
      </c>
      <c r="B31" s="7" t="s">
        <v>26</v>
      </c>
      <c r="C31" s="7" t="s">
        <v>27</v>
      </c>
      <c r="D31" s="7" t="s">
        <v>18</v>
      </c>
      <c r="E31" s="7" t="s">
        <v>28</v>
      </c>
      <c r="F31" s="7" t="s">
        <v>29</v>
      </c>
    </row>
    <row r="32" spans="1:6" ht="15.75" x14ac:dyDescent="0.25">
      <c r="A32" s="20"/>
    </row>
    <row r="33" spans="1:3" ht="15.75" x14ac:dyDescent="0.25">
      <c r="B33" s="7" t="s">
        <v>30</v>
      </c>
      <c r="C33" s="7" t="s">
        <v>31</v>
      </c>
    </row>
    <row r="34" spans="1:3" ht="15.75" x14ac:dyDescent="0.25">
      <c r="A34" s="20"/>
    </row>
    <row r="35" spans="1:3" ht="31.5" x14ac:dyDescent="0.25">
      <c r="A35" s="20" t="s">
        <v>32</v>
      </c>
    </row>
    <row r="36" spans="1:3" ht="15.75" x14ac:dyDescent="0.25">
      <c r="A36" s="20"/>
    </row>
    <row r="37" spans="1:3" ht="15.75" x14ac:dyDescent="0.25">
      <c r="A37" s="20"/>
    </row>
    <row r="38" spans="1:3" ht="15.75" x14ac:dyDescent="0.25">
      <c r="A38" s="20"/>
    </row>
    <row r="40" spans="1:3" ht="15.75" x14ac:dyDescent="0.25">
      <c r="A40" s="20" t="s">
        <v>33</v>
      </c>
    </row>
    <row r="41" spans="1:3" ht="15.75" x14ac:dyDescent="0.25">
      <c r="B41" s="7" t="s">
        <v>34</v>
      </c>
    </row>
    <row r="42" spans="1:3" ht="15.75" x14ac:dyDescent="0.25">
      <c r="A42" s="20"/>
    </row>
    <row r="43" spans="1:3" ht="15.75" x14ac:dyDescent="0.25">
      <c r="A43" s="20" t="s">
        <v>35</v>
      </c>
    </row>
    <row r="44" spans="1:3" ht="15.75" x14ac:dyDescent="0.25">
      <c r="A44" s="20"/>
    </row>
    <row r="45" spans="1:3" ht="15.75" x14ac:dyDescent="0.25">
      <c r="A45" s="20">
        <v>-7</v>
      </c>
      <c r="B45" s="7" t="s">
        <v>36</v>
      </c>
      <c r="C45" s="7" t="s">
        <v>37</v>
      </c>
    </row>
    <row r="46" spans="1:3" ht="15.75" x14ac:dyDescent="0.25">
      <c r="C46" s="7" t="s">
        <v>38</v>
      </c>
    </row>
    <row r="47" spans="1:3" ht="15.75" x14ac:dyDescent="0.25">
      <c r="A47" s="20"/>
    </row>
    <row r="48" spans="1:3" ht="15.75" x14ac:dyDescent="0.25">
      <c r="A48" s="20" t="s">
        <v>39</v>
      </c>
    </row>
    <row r="49" spans="1:2" ht="15.75" x14ac:dyDescent="0.25">
      <c r="A49" s="20"/>
    </row>
    <row r="50" spans="1:2" ht="15.75" x14ac:dyDescent="0.25">
      <c r="A50" s="20" t="s">
        <v>40</v>
      </c>
      <c r="B50" s="7" t="s">
        <v>41</v>
      </c>
    </row>
    <row r="51" spans="1:2" ht="15.75" x14ac:dyDescent="0.25">
      <c r="A51" s="20"/>
    </row>
    <row r="52" spans="1:2" ht="15.75" x14ac:dyDescent="0.25">
      <c r="A52" s="20" t="s">
        <v>42</v>
      </c>
    </row>
    <row r="53" spans="1:2" ht="15.75" x14ac:dyDescent="0.25">
      <c r="A53" s="20"/>
    </row>
    <row r="54" spans="1:2" ht="15.75" x14ac:dyDescent="0.25">
      <c r="A54" s="20" t="s">
        <v>43</v>
      </c>
    </row>
    <row r="55" spans="1:2" ht="15.75" x14ac:dyDescent="0.25">
      <c r="A55" s="20"/>
    </row>
    <row r="56" spans="1:2" ht="94.5" x14ac:dyDescent="0.25">
      <c r="A56" s="20" t="s">
        <v>44</v>
      </c>
    </row>
    <row r="57" spans="1:2" ht="15.75" x14ac:dyDescent="0.25">
      <c r="A57" s="20"/>
    </row>
    <row r="58" spans="1:2" ht="15.75" x14ac:dyDescent="0.25">
      <c r="A58" s="20"/>
    </row>
    <row r="59" spans="1:2" ht="15.75" x14ac:dyDescent="0.25">
      <c r="A59" s="20"/>
    </row>
    <row r="61" spans="1:2" ht="141.75" x14ac:dyDescent="0.25">
      <c r="A61" s="20" t="s">
        <v>45</v>
      </c>
    </row>
    <row r="62" spans="1:2" ht="15.75" x14ac:dyDescent="0.25">
      <c r="A62" s="20"/>
    </row>
    <row r="63" spans="1:2" ht="15.75" x14ac:dyDescent="0.25">
      <c r="A63" s="20"/>
    </row>
    <row r="64" spans="1:2" ht="15.75" x14ac:dyDescent="0.25">
      <c r="A64" s="20"/>
    </row>
    <row r="66" spans="1:1" ht="47.25" x14ac:dyDescent="0.25">
      <c r="A66" s="20" t="s">
        <v>46</v>
      </c>
    </row>
    <row r="67" spans="1:1" ht="15.75" x14ac:dyDescent="0.25">
      <c r="A67" s="20"/>
    </row>
    <row r="68" spans="1:1" ht="94.5" x14ac:dyDescent="0.25">
      <c r="A68" s="20" t="s">
        <v>47</v>
      </c>
    </row>
    <row r="69" spans="1:1" ht="15.75" x14ac:dyDescent="0.25">
      <c r="A69" s="20"/>
    </row>
    <row r="70" spans="1:1" ht="15.75" x14ac:dyDescent="0.25">
      <c r="A70" s="20"/>
    </row>
    <row r="71" spans="1:1" ht="15.75" x14ac:dyDescent="0.25">
      <c r="A71" s="20"/>
    </row>
    <row r="73" spans="1:1" ht="141.75" x14ac:dyDescent="0.25">
      <c r="A73" s="20" t="s">
        <v>48</v>
      </c>
    </row>
  </sheetData>
  <phoneticPr fontId="0"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 Calculations</vt:lpstr>
      <vt:lpstr>Instructions for Sulfur</vt:lpstr>
      <vt:lpstr>\e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Henry Gong</dc:creator>
  <cp:lastModifiedBy>Pallavi</cp:lastModifiedBy>
  <cp:lastPrinted>2011-02-03T16:05:33Z</cp:lastPrinted>
  <dcterms:created xsi:type="dcterms:W3CDTF">2011-05-31T04:16:04Z</dcterms:created>
  <dcterms:modified xsi:type="dcterms:W3CDTF">2013-05-17T17:09:08Z</dcterms:modified>
</cp:coreProperties>
</file>