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4240" windowHeight="1227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6" i="1" l="1"/>
  <c r="O7" i="1"/>
  <c r="W9" i="1"/>
  <c r="W10" i="1" s="1"/>
  <c r="H5" i="1"/>
  <c r="T10" i="1"/>
  <c r="U10" i="1"/>
  <c r="V10" i="1"/>
  <c r="R10" i="1"/>
  <c r="V8" i="1"/>
  <c r="Q8" i="1"/>
  <c r="J6" i="1"/>
  <c r="H7" i="1"/>
  <c r="N7" i="1"/>
  <c r="U7" i="1"/>
  <c r="Q7" i="1"/>
  <c r="H6" i="1"/>
  <c r="L6" i="1"/>
  <c r="T6" i="1"/>
  <c r="Q6" i="1"/>
  <c r="L5" i="1"/>
  <c r="J5" i="1"/>
  <c r="O5" i="1"/>
  <c r="K5" i="1"/>
  <c r="S5" i="1"/>
  <c r="S10" i="1" s="1"/>
  <c r="Q5" i="1"/>
  <c r="I4" i="1"/>
  <c r="R4" i="1"/>
  <c r="Q4" i="1"/>
  <c r="Y10" i="1" l="1"/>
  <c r="R11" i="1" l="1"/>
  <c r="X11" i="1"/>
  <c r="S11" i="1"/>
  <c r="T11" i="1"/>
  <c r="U11" i="1"/>
  <c r="V11" i="1"/>
  <c r="W11" i="1"/>
</calcChain>
</file>

<file path=xl/sharedStrings.xml><?xml version="1.0" encoding="utf-8"?>
<sst xmlns="http://schemas.openxmlformats.org/spreadsheetml/2006/main" count="263" uniqueCount="95">
  <si>
    <t>DC1 25 Ft</t>
  </si>
  <si>
    <t xml:space="preserve">Quartz </t>
  </si>
  <si>
    <t>SiO2</t>
  </si>
  <si>
    <t>Illite</t>
  </si>
  <si>
    <t>(KH3O)Al2Si3AlO10(OH)2</t>
  </si>
  <si>
    <t>Muscovite</t>
  </si>
  <si>
    <t>K(AlV)2(SiAl)4O10(OH)2</t>
  </si>
  <si>
    <t>Vermiculite</t>
  </si>
  <si>
    <t>Mg3(SiAL)4O10(OH)2.4H2O</t>
  </si>
  <si>
    <t>Calcite</t>
  </si>
  <si>
    <t>CaCo3</t>
  </si>
  <si>
    <t>22MgO.5Al2O3.Fe2O3.22SiO2.40H2O</t>
  </si>
  <si>
    <t>DC1 35-36FT</t>
  </si>
  <si>
    <t>(Ca.Mn)CO3</t>
  </si>
  <si>
    <t xml:space="preserve">Clinochlore </t>
  </si>
  <si>
    <t>(MgAl)6 (SiAl)4 O10 (OH)6</t>
  </si>
  <si>
    <t>Rhodochrosite</t>
  </si>
  <si>
    <t>CaCO3</t>
  </si>
  <si>
    <t>MnCO3</t>
  </si>
  <si>
    <t>Kutnohorite</t>
  </si>
  <si>
    <t>Ca(Mn.Mg)(CO3)2</t>
  </si>
  <si>
    <t xml:space="preserve">Fairchildite </t>
  </si>
  <si>
    <t>K2Ca(CO3)2</t>
  </si>
  <si>
    <t xml:space="preserve">Ankerite </t>
  </si>
  <si>
    <t>Ca(FeMg)(CO3)2</t>
  </si>
  <si>
    <t>DC3 12-13Ft</t>
  </si>
  <si>
    <t xml:space="preserve">Chlorite serpentine </t>
  </si>
  <si>
    <t>Mg3(SiAl)4. O10(OH)2.4H2O</t>
  </si>
  <si>
    <t>DC2 21-22 Ft</t>
  </si>
  <si>
    <t>Hametite</t>
  </si>
  <si>
    <t>Pyrite</t>
  </si>
  <si>
    <t>Fe2O3</t>
  </si>
  <si>
    <t>(FeNi)S2</t>
  </si>
  <si>
    <t>(K0.84Na0.13Ba0.01)(Al1.87Fe0.15Mg0.06Ti0.04)((Si2.97Al1.03)O10.19)(OH)1.77F0.04</t>
  </si>
  <si>
    <t>22MgO.%Al2O3Fe2O3 22SiO2 40 H2O</t>
  </si>
  <si>
    <t>DC2 22-23 Ft</t>
  </si>
  <si>
    <t>DC3 47-48</t>
  </si>
  <si>
    <t>Chlorite serpentine</t>
  </si>
  <si>
    <t>(Mg.Al)6(Si.Al)4010(OH)6</t>
  </si>
  <si>
    <t>K0.7Al2(SiAl)4O10(OH)2</t>
  </si>
  <si>
    <t>Clinochlore</t>
  </si>
  <si>
    <t>(Mg Fe)6(Si.Al)4O10(OH)6</t>
  </si>
  <si>
    <t>(Ca.Mn)Co3</t>
  </si>
  <si>
    <t>22MgO.5Al2O3Fe2O3 22SiO2 40 H2O</t>
  </si>
  <si>
    <t>Mg(Mg.Fe)3(Si.Al)4O10(OH)2.4H2O</t>
  </si>
  <si>
    <t>KAl2(SiAl)4O10(OH)2</t>
  </si>
  <si>
    <t>Hematite</t>
  </si>
  <si>
    <t>(MgAlFe)6(SiAl)4O10(OH)8</t>
  </si>
  <si>
    <t>DC6 23-24Ft</t>
  </si>
  <si>
    <t>DC7 23-24Ft</t>
  </si>
  <si>
    <t>Chlorite</t>
  </si>
  <si>
    <t>MgFeSiAlOOH</t>
  </si>
  <si>
    <t>(Ca,Mn)CO3</t>
  </si>
  <si>
    <t>Mg3(SiAl)4O10(OH)2.4H2O</t>
  </si>
  <si>
    <t>DC8 23-24Ft</t>
  </si>
  <si>
    <t>DC9 30.1Ft</t>
  </si>
  <si>
    <t>Biotite</t>
  </si>
  <si>
    <t>K(Mg.Fe)3Al(Si3O10)F2</t>
  </si>
  <si>
    <t>MgFeSiAlO.OH</t>
  </si>
  <si>
    <t>Strontianite</t>
  </si>
  <si>
    <t>SrCO3</t>
  </si>
  <si>
    <t>DC1-26</t>
  </si>
  <si>
    <t>Sample number</t>
  </si>
  <si>
    <t>Depth (m)</t>
  </si>
  <si>
    <t>Al(%)</t>
  </si>
  <si>
    <t>Ca(%)</t>
  </si>
  <si>
    <t>Fe(%)</t>
  </si>
  <si>
    <t>K(%)</t>
  </si>
  <si>
    <t>Mg(%)</t>
  </si>
  <si>
    <t>Mn(%)</t>
  </si>
  <si>
    <t>Na(%)</t>
  </si>
  <si>
    <t>Si(%)</t>
  </si>
  <si>
    <t>LOI (%)</t>
  </si>
  <si>
    <t xml:space="preserve">Molecular Wt </t>
  </si>
  <si>
    <t>Qurtz</t>
  </si>
  <si>
    <t>mol %</t>
  </si>
  <si>
    <t>Calcite Removed</t>
  </si>
  <si>
    <t>Illite Removed</t>
  </si>
  <si>
    <t>Albite</t>
  </si>
  <si>
    <t>Albite (??)</t>
  </si>
  <si>
    <t>Chlorite Removed</t>
  </si>
  <si>
    <t>Albite Removed</t>
  </si>
  <si>
    <t>Iron Oxide???</t>
  </si>
  <si>
    <t>Quarz</t>
  </si>
  <si>
    <t>LOI</t>
  </si>
  <si>
    <t>DC1</t>
  </si>
  <si>
    <t>CZMW2</t>
  </si>
  <si>
    <t>CZMW5</t>
  </si>
  <si>
    <t>CZMW6</t>
  </si>
  <si>
    <t>CZMW7</t>
  </si>
  <si>
    <t>K-feldspar</t>
  </si>
  <si>
    <t>Plagioclase</t>
  </si>
  <si>
    <t>Borehole Name</t>
  </si>
  <si>
    <t>Depth (m) (bgs)</t>
  </si>
  <si>
    <t>Minerals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</si>
</sst>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5"/>
  <sheetViews>
    <sheetView workbookViewId="0">
      <selection activeCell="A2" sqref="A2:B8"/>
    </sheetView>
  </sheetViews>
  <sheetFormatPr defaultRowHeight="15" x14ac:dyDescent="0.25"/>
  <cols>
    <col min="1" max="1" width="11.42578125" customWidth="1"/>
    <col min="2" max="2" width="23.140625" customWidth="1"/>
    <col min="3" max="3" width="82" customWidth="1"/>
    <col min="4" max="4" width="9.42578125" customWidth="1"/>
    <col min="5" max="5" width="14.140625" customWidth="1"/>
    <col min="6" max="6" width="24.28515625" customWidth="1"/>
  </cols>
  <sheetData>
    <row r="1" spans="1:25" x14ac:dyDescent="0.25">
      <c r="D1" s="2"/>
      <c r="E1" s="2"/>
      <c r="H1">
        <v>27</v>
      </c>
      <c r="I1">
        <v>40</v>
      </c>
      <c r="J1">
        <v>56</v>
      </c>
      <c r="K1">
        <v>39</v>
      </c>
      <c r="L1">
        <v>24.3</v>
      </c>
      <c r="M1">
        <v>54.93</v>
      </c>
      <c r="N1">
        <v>22</v>
      </c>
      <c r="O1">
        <v>28</v>
      </c>
    </row>
    <row r="2" spans="1:25" x14ac:dyDescent="0.25">
      <c r="A2" t="s">
        <v>0</v>
      </c>
      <c r="D2" s="2"/>
      <c r="E2" s="2" t="s">
        <v>73</v>
      </c>
      <c r="F2" t="s">
        <v>62</v>
      </c>
      <c r="G2" t="s">
        <v>63</v>
      </c>
      <c r="H2" t="s">
        <v>64</v>
      </c>
      <c r="I2" t="s">
        <v>65</v>
      </c>
      <c r="J2" t="s">
        <v>66</v>
      </c>
      <c r="K2" t="s">
        <v>67</v>
      </c>
      <c r="L2" t="s">
        <v>68</v>
      </c>
      <c r="M2" t="s">
        <v>69</v>
      </c>
      <c r="N2" t="s">
        <v>70</v>
      </c>
      <c r="O2" t="s">
        <v>71</v>
      </c>
      <c r="P2" t="s">
        <v>72</v>
      </c>
    </row>
    <row r="3" spans="1:25" x14ac:dyDescent="0.25">
      <c r="B3" t="s">
        <v>1</v>
      </c>
      <c r="C3" t="s">
        <v>2</v>
      </c>
      <c r="D3" s="2" t="s">
        <v>74</v>
      </c>
      <c r="E3" s="2">
        <v>60</v>
      </c>
      <c r="F3" t="s">
        <v>61</v>
      </c>
      <c r="G3">
        <v>-6.1999999999999993</v>
      </c>
      <c r="H3">
        <v>11.06</v>
      </c>
      <c r="I3">
        <v>0.11</v>
      </c>
      <c r="J3">
        <v>5.97</v>
      </c>
      <c r="K3">
        <v>3.93</v>
      </c>
      <c r="L3">
        <v>1.05</v>
      </c>
      <c r="M3">
        <v>0.09</v>
      </c>
      <c r="N3">
        <v>0.28000000000000003</v>
      </c>
      <c r="O3">
        <v>27.25</v>
      </c>
      <c r="P3">
        <v>5.84</v>
      </c>
      <c r="Q3" t="s">
        <v>75</v>
      </c>
      <c r="R3" t="s">
        <v>9</v>
      </c>
      <c r="S3" t="s">
        <v>3</v>
      </c>
      <c r="T3" t="s">
        <v>50</v>
      </c>
      <c r="U3" t="s">
        <v>79</v>
      </c>
      <c r="V3" t="s">
        <v>82</v>
      </c>
      <c r="W3" t="s">
        <v>83</v>
      </c>
      <c r="X3" t="s">
        <v>84</v>
      </c>
    </row>
    <row r="4" spans="1:25" x14ac:dyDescent="0.25">
      <c r="B4" t="s">
        <v>3</v>
      </c>
      <c r="C4" t="s">
        <v>4</v>
      </c>
      <c r="D4" s="2" t="s">
        <v>3</v>
      </c>
      <c r="E4" s="2">
        <v>403</v>
      </c>
      <c r="F4" t="s">
        <v>76</v>
      </c>
      <c r="H4">
        <v>11.06</v>
      </c>
      <c r="I4">
        <f>I3-($Q$4*$I$1)</f>
        <v>0</v>
      </c>
      <c r="J4">
        <v>5.97</v>
      </c>
      <c r="K4">
        <v>3.93</v>
      </c>
      <c r="L4">
        <v>1.05</v>
      </c>
      <c r="M4">
        <v>0.09</v>
      </c>
      <c r="N4">
        <v>0.28000000000000003</v>
      </c>
      <c r="O4">
        <v>27.25</v>
      </c>
      <c r="P4">
        <v>5.84</v>
      </c>
      <c r="Q4">
        <f>I3/$I$1</f>
        <v>2.7499999999999998E-3</v>
      </c>
      <c r="R4">
        <f>Q4*$E$6</f>
        <v>0.27499999999999997</v>
      </c>
    </row>
    <row r="5" spans="1:25" x14ac:dyDescent="0.25">
      <c r="B5" t="s">
        <v>5</v>
      </c>
      <c r="C5" t="s">
        <v>6</v>
      </c>
      <c r="D5" s="2" t="s">
        <v>50</v>
      </c>
      <c r="E5" s="2">
        <v>601</v>
      </c>
      <c r="F5" t="s">
        <v>77</v>
      </c>
      <c r="H5">
        <f>H4-((1.15/0.77)*Q5*H1)</f>
        <v>6.9965134865134866</v>
      </c>
      <c r="I5">
        <v>0</v>
      </c>
      <c r="J5">
        <f>J4-((0.48/0.77)*Q5*J1)</f>
        <v>2.452237762237762</v>
      </c>
      <c r="K5">
        <f>K4-(Q5*K1)</f>
        <v>0</v>
      </c>
      <c r="L5">
        <f>L4-((0.07/0.77)*Q5*L1)</f>
        <v>0.82739160839160841</v>
      </c>
      <c r="M5">
        <v>0.09</v>
      </c>
      <c r="N5">
        <v>0.28000000000000003</v>
      </c>
      <c r="O5">
        <f>O4-((0.3/0.77)*Q5*O1)</f>
        <v>26.150699300699301</v>
      </c>
      <c r="P5">
        <v>5.84</v>
      </c>
      <c r="Q5">
        <f>K4/K1</f>
        <v>0.10076923076923078</v>
      </c>
      <c r="S5">
        <f>Q5*E4</f>
        <v>40.610000000000007</v>
      </c>
    </row>
    <row r="6" spans="1:25" x14ac:dyDescent="0.25">
      <c r="B6" t="s">
        <v>7</v>
      </c>
      <c r="C6" t="s">
        <v>8</v>
      </c>
      <c r="D6" s="2" t="s">
        <v>9</v>
      </c>
      <c r="E6" s="2">
        <v>100</v>
      </c>
      <c r="F6" t="s">
        <v>80</v>
      </c>
      <c r="H6">
        <f>H5-(((0.96*2)/5.04)*Q6*H1)</f>
        <v>6.6462948162948168</v>
      </c>
      <c r="I6">
        <v>0</v>
      </c>
      <c r="J6">
        <f>J5-((0.12/5.04)*Q6*J1)</f>
        <v>2.4068390457279345</v>
      </c>
      <c r="K6">
        <v>0</v>
      </c>
      <c r="L6">
        <f>L5-(Q6*L1)</f>
        <v>0</v>
      </c>
      <c r="M6">
        <v>0.09</v>
      </c>
      <c r="N6">
        <v>0.28000000000000003</v>
      </c>
      <c r="O6">
        <f>O5-((3.012/5.04)*Q6*O1)</f>
        <v>25.580945408500966</v>
      </c>
      <c r="Q6">
        <f>L5/L1</f>
        <v>3.4049037382370716E-2</v>
      </c>
      <c r="T6">
        <f>Q6*E5</f>
        <v>20.463471466804801</v>
      </c>
    </row>
    <row r="7" spans="1:25" x14ac:dyDescent="0.25">
      <c r="B7" t="s">
        <v>9</v>
      </c>
      <c r="C7" t="s">
        <v>10</v>
      </c>
      <c r="D7" s="2" t="s">
        <v>78</v>
      </c>
      <c r="E7" s="2">
        <v>263.02</v>
      </c>
      <c r="F7" t="s">
        <v>81</v>
      </c>
      <c r="H7">
        <f>H6-(Q7*H1)</f>
        <v>6.302658452658453</v>
      </c>
      <c r="I7">
        <v>0</v>
      </c>
      <c r="J7">
        <v>2.4068390457279345</v>
      </c>
      <c r="K7">
        <v>0</v>
      </c>
      <c r="L7">
        <v>0</v>
      </c>
      <c r="M7">
        <v>0</v>
      </c>
      <c r="N7">
        <f>N6-Q7*N1</f>
        <v>0</v>
      </c>
      <c r="O7">
        <f>O6-(Q7*O1*3)</f>
        <v>24.511854499410056</v>
      </c>
      <c r="Q7">
        <f>N6/N1</f>
        <v>1.2727272727272728E-2</v>
      </c>
      <c r="U7">
        <f>Q7*E7</f>
        <v>3.3475272727272727</v>
      </c>
    </row>
    <row r="8" spans="1:25" x14ac:dyDescent="0.25">
      <c r="B8" t="s">
        <v>7</v>
      </c>
      <c r="C8" t="s">
        <v>11</v>
      </c>
      <c r="F8" t="s">
        <v>82</v>
      </c>
      <c r="Q8">
        <f>J7/J1</f>
        <v>4.2979268673713114E-2</v>
      </c>
      <c r="V8">
        <f>Q8*72</f>
        <v>3.0945073445073441</v>
      </c>
    </row>
    <row r="9" spans="1:25" x14ac:dyDescent="0.25">
      <c r="W9">
        <f>O7/O1*E3</f>
        <v>52.525402498735829</v>
      </c>
    </row>
    <row r="10" spans="1:25" x14ac:dyDescent="0.25">
      <c r="R10">
        <f>SUM(R4:R9)</f>
        <v>0.27499999999999997</v>
      </c>
      <c r="S10">
        <f t="shared" ref="S10:W10" si="0">SUM(S4:S9)</f>
        <v>40.610000000000007</v>
      </c>
      <c r="T10">
        <f t="shared" si="0"/>
        <v>20.463471466804801</v>
      </c>
      <c r="U10">
        <f t="shared" si="0"/>
        <v>3.3475272727272727</v>
      </c>
      <c r="V10">
        <f t="shared" si="0"/>
        <v>3.0945073445073441</v>
      </c>
      <c r="W10">
        <f t="shared" si="0"/>
        <v>52.525402498735829</v>
      </c>
      <c r="X10">
        <v>0</v>
      </c>
      <c r="Y10">
        <f>SUM(R10:X10)</f>
        <v>120.31590858277526</v>
      </c>
    </row>
    <row r="11" spans="1:25" x14ac:dyDescent="0.25">
      <c r="A11" t="s">
        <v>12</v>
      </c>
      <c r="R11" s="1">
        <f>(R10/$Y$10)*100</f>
        <v>0.2285649530800033</v>
      </c>
      <c r="S11" s="1">
        <f t="shared" ref="S11:W11" si="1">(S10/$Y$10)*100</f>
        <v>33.752809980287047</v>
      </c>
      <c r="T11" s="1">
        <f t="shared" si="1"/>
        <v>17.00811780241537</v>
      </c>
      <c r="U11" s="1">
        <f t="shared" si="1"/>
        <v>2.7822815055452388</v>
      </c>
      <c r="V11" s="1">
        <f t="shared" si="1"/>
        <v>2.5719851854656248</v>
      </c>
      <c r="W11" s="1">
        <f t="shared" si="1"/>
        <v>43.656240573206709</v>
      </c>
      <c r="X11" s="1">
        <f>(X10/$Y$10)*100</f>
        <v>0</v>
      </c>
    </row>
    <row r="12" spans="1:25" x14ac:dyDescent="0.25">
      <c r="B12" t="s">
        <v>1</v>
      </c>
      <c r="C12" t="s">
        <v>2</v>
      </c>
    </row>
    <row r="13" spans="1:25" x14ac:dyDescent="0.25">
      <c r="B13" t="s">
        <v>9</v>
      </c>
      <c r="C13" t="s">
        <v>13</v>
      </c>
    </row>
    <row r="14" spans="1:25" x14ac:dyDescent="0.25">
      <c r="B14" t="s">
        <v>14</v>
      </c>
      <c r="C14" t="s">
        <v>15</v>
      </c>
    </row>
    <row r="15" spans="1:25" x14ac:dyDescent="0.25">
      <c r="B15" t="s">
        <v>3</v>
      </c>
      <c r="C15" t="s">
        <v>4</v>
      </c>
    </row>
    <row r="16" spans="1:25" x14ac:dyDescent="0.25">
      <c r="B16" t="s">
        <v>5</v>
      </c>
      <c r="C16" t="s">
        <v>6</v>
      </c>
    </row>
    <row r="17" spans="1:3" x14ac:dyDescent="0.25">
      <c r="B17" t="s">
        <v>7</v>
      </c>
      <c r="C17" t="s">
        <v>8</v>
      </c>
    </row>
    <row r="18" spans="1:3" x14ac:dyDescent="0.25">
      <c r="B18" t="s">
        <v>9</v>
      </c>
      <c r="C18" t="s">
        <v>17</v>
      </c>
    </row>
    <row r="19" spans="1:3" x14ac:dyDescent="0.25">
      <c r="B19" t="s">
        <v>16</v>
      </c>
      <c r="C19" t="s">
        <v>18</v>
      </c>
    </row>
    <row r="20" spans="1:3" x14ac:dyDescent="0.25">
      <c r="B20" t="s">
        <v>19</v>
      </c>
      <c r="C20" t="s">
        <v>20</v>
      </c>
    </row>
    <row r="21" spans="1:3" x14ac:dyDescent="0.25">
      <c r="B21" t="s">
        <v>21</v>
      </c>
      <c r="C21" t="s">
        <v>22</v>
      </c>
    </row>
    <row r="22" spans="1:3" x14ac:dyDescent="0.25">
      <c r="B22" t="s">
        <v>23</v>
      </c>
      <c r="C22" t="s">
        <v>24</v>
      </c>
    </row>
    <row r="25" spans="1:3" x14ac:dyDescent="0.25">
      <c r="A25" t="s">
        <v>25</v>
      </c>
    </row>
    <row r="26" spans="1:3" x14ac:dyDescent="0.25">
      <c r="B26" t="s">
        <v>7</v>
      </c>
      <c r="C26" t="s">
        <v>8</v>
      </c>
    </row>
    <row r="27" spans="1:3" x14ac:dyDescent="0.25">
      <c r="B27" t="s">
        <v>1</v>
      </c>
      <c r="C27" t="s">
        <v>2</v>
      </c>
    </row>
    <row r="28" spans="1:3" x14ac:dyDescent="0.25">
      <c r="B28" t="s">
        <v>5</v>
      </c>
      <c r="C28" t="s">
        <v>6</v>
      </c>
    </row>
    <row r="29" spans="1:3" x14ac:dyDescent="0.25">
      <c r="B29" t="s">
        <v>3</v>
      </c>
      <c r="C29" t="s">
        <v>4</v>
      </c>
    </row>
    <row r="30" spans="1:3" x14ac:dyDescent="0.25">
      <c r="B30" t="s">
        <v>9</v>
      </c>
      <c r="C30" t="s">
        <v>10</v>
      </c>
    </row>
    <row r="31" spans="1:3" x14ac:dyDescent="0.25">
      <c r="B31" t="s">
        <v>9</v>
      </c>
      <c r="C31" t="s">
        <v>13</v>
      </c>
    </row>
    <row r="32" spans="1:3" x14ac:dyDescent="0.25">
      <c r="B32" t="s">
        <v>26</v>
      </c>
      <c r="C32" t="s">
        <v>27</v>
      </c>
    </row>
    <row r="35" spans="1:3" x14ac:dyDescent="0.25">
      <c r="A35" t="s">
        <v>28</v>
      </c>
    </row>
    <row r="36" spans="1:3" x14ac:dyDescent="0.25">
      <c r="B36" t="s">
        <v>7</v>
      </c>
      <c r="C36" t="s">
        <v>8</v>
      </c>
    </row>
    <row r="37" spans="1:3" x14ac:dyDescent="0.25">
      <c r="B37" t="s">
        <v>1</v>
      </c>
      <c r="C37" t="s">
        <v>2</v>
      </c>
    </row>
    <row r="38" spans="1:3" x14ac:dyDescent="0.25">
      <c r="B38" t="s">
        <v>5</v>
      </c>
      <c r="C38" t="s">
        <v>33</v>
      </c>
    </row>
    <row r="39" spans="1:3" x14ac:dyDescent="0.25">
      <c r="B39" t="s">
        <v>3</v>
      </c>
      <c r="C39" t="s">
        <v>4</v>
      </c>
    </row>
    <row r="40" spans="1:3" x14ac:dyDescent="0.25">
      <c r="B40" t="s">
        <v>9</v>
      </c>
      <c r="C40" t="s">
        <v>10</v>
      </c>
    </row>
    <row r="41" spans="1:3" x14ac:dyDescent="0.25">
      <c r="B41" t="s">
        <v>7</v>
      </c>
      <c r="C41" t="s">
        <v>34</v>
      </c>
    </row>
    <row r="42" spans="1:3" x14ac:dyDescent="0.25">
      <c r="B42" t="s">
        <v>23</v>
      </c>
      <c r="C42" t="s">
        <v>24</v>
      </c>
    </row>
    <row r="43" spans="1:3" x14ac:dyDescent="0.25">
      <c r="B43" t="s">
        <v>29</v>
      </c>
      <c r="C43" t="s">
        <v>31</v>
      </c>
    </row>
    <row r="44" spans="1:3" x14ac:dyDescent="0.25">
      <c r="B44" t="s">
        <v>30</v>
      </c>
      <c r="C44" t="s">
        <v>32</v>
      </c>
    </row>
    <row r="47" spans="1:3" x14ac:dyDescent="0.25">
      <c r="A47" t="s">
        <v>35</v>
      </c>
    </row>
    <row r="48" spans="1:3" x14ac:dyDescent="0.25">
      <c r="B48" t="s">
        <v>7</v>
      </c>
      <c r="C48" t="s">
        <v>8</v>
      </c>
    </row>
    <row r="49" spans="1:3" x14ac:dyDescent="0.25">
      <c r="B49" t="s">
        <v>1</v>
      </c>
      <c r="C49" t="s">
        <v>2</v>
      </c>
    </row>
    <row r="50" spans="1:3" x14ac:dyDescent="0.25">
      <c r="B50" t="s">
        <v>5</v>
      </c>
      <c r="C50" t="s">
        <v>33</v>
      </c>
    </row>
    <row r="51" spans="1:3" x14ac:dyDescent="0.25">
      <c r="B51" t="s">
        <v>3</v>
      </c>
      <c r="C51" t="s">
        <v>4</v>
      </c>
    </row>
    <row r="52" spans="1:3" x14ac:dyDescent="0.25">
      <c r="B52" t="s">
        <v>9</v>
      </c>
      <c r="C52" t="s">
        <v>10</v>
      </c>
    </row>
    <row r="53" spans="1:3" x14ac:dyDescent="0.25">
      <c r="B53" t="s">
        <v>7</v>
      </c>
      <c r="C53" t="s">
        <v>43</v>
      </c>
    </row>
    <row r="54" spans="1:3" x14ac:dyDescent="0.25">
      <c r="B54" t="s">
        <v>23</v>
      </c>
      <c r="C54" t="s">
        <v>24</v>
      </c>
    </row>
    <row r="55" spans="1:3" x14ac:dyDescent="0.25">
      <c r="B55" t="s">
        <v>29</v>
      </c>
      <c r="C55" t="s">
        <v>31</v>
      </c>
    </row>
    <row r="56" spans="1:3" x14ac:dyDescent="0.25">
      <c r="B56" t="s">
        <v>30</v>
      </c>
      <c r="C56" t="s">
        <v>32</v>
      </c>
    </row>
    <row r="60" spans="1:3" x14ac:dyDescent="0.25">
      <c r="A60" t="s">
        <v>36</v>
      </c>
    </row>
    <row r="61" spans="1:3" x14ac:dyDescent="0.25">
      <c r="B61" t="s">
        <v>7</v>
      </c>
      <c r="C61" t="s">
        <v>8</v>
      </c>
    </row>
    <row r="62" spans="1:3" x14ac:dyDescent="0.25">
      <c r="B62" t="s">
        <v>1</v>
      </c>
      <c r="C62" t="s">
        <v>2</v>
      </c>
    </row>
    <row r="63" spans="1:3" x14ac:dyDescent="0.25">
      <c r="B63" t="s">
        <v>5</v>
      </c>
      <c r="C63" t="s">
        <v>33</v>
      </c>
    </row>
    <row r="64" spans="1:3" x14ac:dyDescent="0.25">
      <c r="B64" t="s">
        <v>9</v>
      </c>
      <c r="C64" t="s">
        <v>10</v>
      </c>
    </row>
    <row r="65" spans="1:3" x14ac:dyDescent="0.25">
      <c r="B65" t="s">
        <v>30</v>
      </c>
      <c r="C65" t="s">
        <v>32</v>
      </c>
    </row>
    <row r="66" spans="1:3" x14ac:dyDescent="0.25">
      <c r="B66" t="s">
        <v>37</v>
      </c>
      <c r="C66" t="s">
        <v>38</v>
      </c>
    </row>
    <row r="67" spans="1:3" x14ac:dyDescent="0.25">
      <c r="B67" t="s">
        <v>3</v>
      </c>
      <c r="C67" t="s">
        <v>39</v>
      </c>
    </row>
    <row r="68" spans="1:3" x14ac:dyDescent="0.25">
      <c r="B68" t="s">
        <v>23</v>
      </c>
      <c r="C68" t="s">
        <v>24</v>
      </c>
    </row>
    <row r="69" spans="1:3" x14ac:dyDescent="0.25">
      <c r="B69" t="s">
        <v>29</v>
      </c>
      <c r="C69" t="s">
        <v>31</v>
      </c>
    </row>
    <row r="70" spans="1:3" x14ac:dyDescent="0.25">
      <c r="B70" t="s">
        <v>40</v>
      </c>
      <c r="C70" t="s">
        <v>41</v>
      </c>
    </row>
    <row r="73" spans="1:3" x14ac:dyDescent="0.25">
      <c r="A73" t="s">
        <v>48</v>
      </c>
    </row>
    <row r="74" spans="1:3" x14ac:dyDescent="0.25">
      <c r="B74" t="s">
        <v>40</v>
      </c>
      <c r="C74" t="s">
        <v>41</v>
      </c>
    </row>
    <row r="75" spans="1:3" x14ac:dyDescent="0.25">
      <c r="B75" t="s">
        <v>9</v>
      </c>
      <c r="C75" t="s">
        <v>42</v>
      </c>
    </row>
    <row r="76" spans="1:3" x14ac:dyDescent="0.25">
      <c r="B76" t="s">
        <v>1</v>
      </c>
      <c r="C76" t="s">
        <v>2</v>
      </c>
    </row>
    <row r="77" spans="1:3" x14ac:dyDescent="0.25">
      <c r="B77" t="s">
        <v>9</v>
      </c>
      <c r="C77" t="s">
        <v>10</v>
      </c>
    </row>
    <row r="78" spans="1:3" x14ac:dyDescent="0.25">
      <c r="B78" t="s">
        <v>3</v>
      </c>
      <c r="C78" t="s">
        <v>39</v>
      </c>
    </row>
    <row r="79" spans="1:3" x14ac:dyDescent="0.25">
      <c r="B79" t="s">
        <v>7</v>
      </c>
      <c r="C79" t="s">
        <v>44</v>
      </c>
    </row>
    <row r="80" spans="1:3" x14ac:dyDescent="0.25">
      <c r="B80" t="s">
        <v>5</v>
      </c>
      <c r="C80" t="s">
        <v>45</v>
      </c>
    </row>
    <row r="81" spans="1:3" x14ac:dyDescent="0.25">
      <c r="B81" t="s">
        <v>46</v>
      </c>
      <c r="C81" t="s">
        <v>31</v>
      </c>
    </row>
    <row r="82" spans="1:3" x14ac:dyDescent="0.25">
      <c r="B82" t="s">
        <v>40</v>
      </c>
      <c r="C82" t="s">
        <v>47</v>
      </c>
    </row>
    <row r="85" spans="1:3" x14ac:dyDescent="0.25">
      <c r="A85" t="s">
        <v>49</v>
      </c>
    </row>
    <row r="86" spans="1:3" x14ac:dyDescent="0.25">
      <c r="B86" t="s">
        <v>50</v>
      </c>
      <c r="C86" t="s">
        <v>51</v>
      </c>
    </row>
    <row r="87" spans="1:3" x14ac:dyDescent="0.25">
      <c r="B87" t="s">
        <v>9</v>
      </c>
      <c r="C87" t="s">
        <v>52</v>
      </c>
    </row>
    <row r="88" spans="1:3" x14ac:dyDescent="0.25">
      <c r="B88" t="s">
        <v>29</v>
      </c>
      <c r="C88" t="s">
        <v>31</v>
      </c>
    </row>
    <row r="89" spans="1:3" x14ac:dyDescent="0.25">
      <c r="B89" t="s">
        <v>1</v>
      </c>
      <c r="C89" t="s">
        <v>2</v>
      </c>
    </row>
    <row r="90" spans="1:3" x14ac:dyDescent="0.25">
      <c r="B90" t="s">
        <v>40</v>
      </c>
      <c r="C90" t="s">
        <v>41</v>
      </c>
    </row>
    <row r="91" spans="1:3" x14ac:dyDescent="0.25">
      <c r="B91" t="s">
        <v>3</v>
      </c>
      <c r="C91" t="s">
        <v>4</v>
      </c>
    </row>
    <row r="92" spans="1:3" x14ac:dyDescent="0.25">
      <c r="B92" t="s">
        <v>5</v>
      </c>
      <c r="C92" t="s">
        <v>45</v>
      </c>
    </row>
    <row r="93" spans="1:3" x14ac:dyDescent="0.25">
      <c r="B93" t="s">
        <v>7</v>
      </c>
      <c r="C93" t="s">
        <v>53</v>
      </c>
    </row>
    <row r="96" spans="1:3" x14ac:dyDescent="0.25">
      <c r="A96" t="s">
        <v>54</v>
      </c>
    </row>
    <row r="97" spans="1:3" x14ac:dyDescent="0.25">
      <c r="B97" t="s">
        <v>50</v>
      </c>
      <c r="C97" t="s">
        <v>51</v>
      </c>
    </row>
    <row r="98" spans="1:3" x14ac:dyDescent="0.25">
      <c r="B98" t="s">
        <v>9</v>
      </c>
      <c r="C98" t="s">
        <v>52</v>
      </c>
    </row>
    <row r="99" spans="1:3" x14ac:dyDescent="0.25">
      <c r="B99" t="s">
        <v>29</v>
      </c>
      <c r="C99" t="s">
        <v>31</v>
      </c>
    </row>
    <row r="100" spans="1:3" x14ac:dyDescent="0.25">
      <c r="B100" t="s">
        <v>1</v>
      </c>
      <c r="C100" t="s">
        <v>2</v>
      </c>
    </row>
    <row r="101" spans="1:3" x14ac:dyDescent="0.25">
      <c r="B101" t="s">
        <v>40</v>
      </c>
      <c r="C101" t="s">
        <v>41</v>
      </c>
    </row>
    <row r="102" spans="1:3" x14ac:dyDescent="0.25">
      <c r="B102" t="s">
        <v>3</v>
      </c>
      <c r="C102" t="s">
        <v>4</v>
      </c>
    </row>
    <row r="103" spans="1:3" x14ac:dyDescent="0.25">
      <c r="B103" t="s">
        <v>5</v>
      </c>
      <c r="C103" t="s">
        <v>45</v>
      </c>
    </row>
    <row r="104" spans="1:3" x14ac:dyDescent="0.25">
      <c r="B104" t="s">
        <v>7</v>
      </c>
      <c r="C104" t="s">
        <v>53</v>
      </c>
    </row>
    <row r="107" spans="1:3" x14ac:dyDescent="0.25">
      <c r="A107" t="s">
        <v>55</v>
      </c>
    </row>
    <row r="108" spans="1:3" x14ac:dyDescent="0.25">
      <c r="B108" t="s">
        <v>56</v>
      </c>
      <c r="C108" t="s">
        <v>57</v>
      </c>
    </row>
    <row r="109" spans="1:3" x14ac:dyDescent="0.25">
      <c r="B109" t="s">
        <v>50</v>
      </c>
      <c r="C109" t="s">
        <v>58</v>
      </c>
    </row>
    <row r="110" spans="1:3" x14ac:dyDescent="0.25">
      <c r="B110" t="s">
        <v>40</v>
      </c>
    </row>
    <row r="111" spans="1:3" x14ac:dyDescent="0.25">
      <c r="B111" t="s">
        <v>5</v>
      </c>
      <c r="C111" t="s">
        <v>45</v>
      </c>
    </row>
    <row r="112" spans="1:3" x14ac:dyDescent="0.25">
      <c r="B112" t="s">
        <v>1</v>
      </c>
      <c r="C112" t="s">
        <v>2</v>
      </c>
    </row>
    <row r="113" spans="2:3" x14ac:dyDescent="0.25">
      <c r="B113" t="s">
        <v>30</v>
      </c>
      <c r="C113" t="s">
        <v>32</v>
      </c>
    </row>
    <row r="114" spans="2:3" x14ac:dyDescent="0.25">
      <c r="B114" t="s">
        <v>23</v>
      </c>
      <c r="C114" t="s">
        <v>24</v>
      </c>
    </row>
    <row r="115" spans="2:3" x14ac:dyDescent="0.25">
      <c r="B115" t="s">
        <v>59</v>
      </c>
      <c r="C115" t="s">
        <v>60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tabSelected="1" workbookViewId="0">
      <selection activeCell="F13" sqref="F13"/>
    </sheetView>
  </sheetViews>
  <sheetFormatPr defaultRowHeight="15" x14ac:dyDescent="0.25"/>
  <cols>
    <col min="1" max="3" width="15.7109375" style="3" customWidth="1"/>
  </cols>
  <sheetData>
    <row r="1" spans="1:3" x14ac:dyDescent="0.25">
      <c r="A1" s="4" t="s">
        <v>92</v>
      </c>
      <c r="B1" s="4" t="s">
        <v>93</v>
      </c>
      <c r="C1" s="4" t="s">
        <v>94</v>
      </c>
    </row>
    <row r="2" spans="1:3" x14ac:dyDescent="0.25">
      <c r="A2" s="5" t="s">
        <v>85</v>
      </c>
      <c r="B2" s="5">
        <v>7.6</v>
      </c>
      <c r="C2" s="5" t="s">
        <v>1</v>
      </c>
    </row>
    <row r="3" spans="1:3" x14ac:dyDescent="0.25">
      <c r="A3" s="5"/>
      <c r="B3" s="5"/>
      <c r="C3" s="5" t="s">
        <v>3</v>
      </c>
    </row>
    <row r="4" spans="1:3" x14ac:dyDescent="0.25">
      <c r="A4" s="5"/>
      <c r="B4" s="5"/>
      <c r="C4" s="5" t="s">
        <v>50</v>
      </c>
    </row>
    <row r="5" spans="1:3" x14ac:dyDescent="0.25">
      <c r="A5" s="5"/>
      <c r="B5" s="5"/>
      <c r="C5" s="5" t="s">
        <v>9</v>
      </c>
    </row>
    <row r="6" spans="1:3" x14ac:dyDescent="0.25">
      <c r="A6" s="5"/>
      <c r="B6" s="5"/>
      <c r="C6" s="5" t="s">
        <v>91</v>
      </c>
    </row>
    <row r="7" spans="1:3" x14ac:dyDescent="0.25">
      <c r="A7" s="5"/>
      <c r="B7" s="5"/>
      <c r="C7" s="5" t="s">
        <v>90</v>
      </c>
    </row>
    <row r="8" spans="1:3" x14ac:dyDescent="0.25">
      <c r="A8" s="5"/>
      <c r="B8" s="5"/>
      <c r="C8" s="5"/>
    </row>
    <row r="9" spans="1:3" x14ac:dyDescent="0.25">
      <c r="A9" s="5" t="s">
        <v>86</v>
      </c>
      <c r="B9" s="5">
        <v>7.01</v>
      </c>
      <c r="C9" s="5" t="s">
        <v>1</v>
      </c>
    </row>
    <row r="10" spans="1:3" x14ac:dyDescent="0.25">
      <c r="A10" s="5"/>
      <c r="B10" s="5"/>
      <c r="C10" s="5" t="s">
        <v>3</v>
      </c>
    </row>
    <row r="11" spans="1:3" x14ac:dyDescent="0.25">
      <c r="A11" s="5"/>
      <c r="B11" s="5"/>
      <c r="C11" s="5" t="s">
        <v>50</v>
      </c>
    </row>
    <row r="12" spans="1:3" x14ac:dyDescent="0.25">
      <c r="A12" s="5"/>
      <c r="B12" s="5"/>
      <c r="C12" s="5" t="s">
        <v>9</v>
      </c>
    </row>
    <row r="13" spans="1:3" x14ac:dyDescent="0.25">
      <c r="A13" s="5"/>
      <c r="B13" s="5"/>
      <c r="C13" s="5" t="s">
        <v>23</v>
      </c>
    </row>
    <row r="14" spans="1:3" x14ac:dyDescent="0.25">
      <c r="A14" s="5"/>
      <c r="B14" s="5"/>
      <c r="C14" s="5" t="s">
        <v>29</v>
      </c>
    </row>
    <row r="15" spans="1:3" x14ac:dyDescent="0.25">
      <c r="A15" s="5"/>
      <c r="B15" s="5"/>
      <c r="C15" s="5" t="s">
        <v>30</v>
      </c>
    </row>
    <row r="16" spans="1:3" x14ac:dyDescent="0.25">
      <c r="A16" s="5"/>
      <c r="B16" s="5"/>
      <c r="C16" s="5" t="s">
        <v>91</v>
      </c>
    </row>
    <row r="17" spans="1:3" x14ac:dyDescent="0.25">
      <c r="A17" s="5"/>
      <c r="B17" s="5"/>
      <c r="C17" s="5" t="s">
        <v>90</v>
      </c>
    </row>
    <row r="18" spans="1:3" x14ac:dyDescent="0.25">
      <c r="A18" s="5"/>
      <c r="B18" s="5"/>
      <c r="C18" s="5"/>
    </row>
    <row r="19" spans="1:3" x14ac:dyDescent="0.25">
      <c r="A19" s="5" t="s">
        <v>87</v>
      </c>
      <c r="B19" s="5">
        <v>7.3</v>
      </c>
      <c r="C19" s="5" t="s">
        <v>1</v>
      </c>
    </row>
    <row r="20" spans="1:3" x14ac:dyDescent="0.25">
      <c r="A20" s="5"/>
      <c r="B20" s="5"/>
      <c r="C20" s="5" t="s">
        <v>3</v>
      </c>
    </row>
    <row r="21" spans="1:3" x14ac:dyDescent="0.25">
      <c r="A21" s="5"/>
      <c r="B21" s="5"/>
      <c r="C21" s="5" t="s">
        <v>50</v>
      </c>
    </row>
    <row r="22" spans="1:3" x14ac:dyDescent="0.25">
      <c r="A22" s="5"/>
      <c r="B22" s="5"/>
      <c r="C22" s="5" t="s">
        <v>9</v>
      </c>
    </row>
    <row r="23" spans="1:3" x14ac:dyDescent="0.25">
      <c r="A23" s="5"/>
      <c r="B23" s="5"/>
      <c r="C23" s="5" t="s">
        <v>46</v>
      </c>
    </row>
    <row r="24" spans="1:3" x14ac:dyDescent="0.25">
      <c r="A24" s="5"/>
      <c r="B24" s="5"/>
      <c r="C24" s="5" t="s">
        <v>91</v>
      </c>
    </row>
    <row r="25" spans="1:3" x14ac:dyDescent="0.25">
      <c r="A25" s="5"/>
      <c r="B25" s="5"/>
      <c r="C25" s="5" t="s">
        <v>90</v>
      </c>
    </row>
    <row r="26" spans="1:3" x14ac:dyDescent="0.25">
      <c r="A26" s="5"/>
      <c r="B26" s="5"/>
      <c r="C26" s="5"/>
    </row>
    <row r="27" spans="1:3" x14ac:dyDescent="0.25">
      <c r="A27" s="5" t="s">
        <v>88</v>
      </c>
      <c r="B27" s="5">
        <v>7.3</v>
      </c>
      <c r="C27" s="5" t="s">
        <v>1</v>
      </c>
    </row>
    <row r="28" spans="1:3" x14ac:dyDescent="0.25">
      <c r="A28" s="5"/>
      <c r="B28" s="5"/>
      <c r="C28" s="5" t="s">
        <v>3</v>
      </c>
    </row>
    <row r="29" spans="1:3" x14ac:dyDescent="0.25">
      <c r="A29" s="5"/>
      <c r="B29" s="5"/>
      <c r="C29" s="5" t="s">
        <v>50</v>
      </c>
    </row>
    <row r="30" spans="1:3" x14ac:dyDescent="0.25">
      <c r="A30" s="5"/>
      <c r="B30" s="5"/>
      <c r="C30" s="5" t="s">
        <v>9</v>
      </c>
    </row>
    <row r="31" spans="1:3" x14ac:dyDescent="0.25">
      <c r="A31" s="5"/>
      <c r="B31" s="5"/>
      <c r="C31" s="5" t="s">
        <v>29</v>
      </c>
    </row>
    <row r="32" spans="1:3" x14ac:dyDescent="0.25">
      <c r="A32" s="5"/>
      <c r="B32" s="5"/>
      <c r="C32" s="5" t="s">
        <v>91</v>
      </c>
    </row>
    <row r="33" spans="1:3" x14ac:dyDescent="0.25">
      <c r="A33" s="5"/>
      <c r="B33" s="5"/>
      <c r="C33" s="5" t="s">
        <v>90</v>
      </c>
    </row>
    <row r="34" spans="1:3" x14ac:dyDescent="0.25">
      <c r="A34" s="5"/>
      <c r="B34" s="5"/>
      <c r="C34" s="5"/>
    </row>
    <row r="35" spans="1:3" x14ac:dyDescent="0.25">
      <c r="A35" s="5" t="s">
        <v>89</v>
      </c>
      <c r="B35" s="5">
        <v>7.3</v>
      </c>
      <c r="C35" s="5" t="s">
        <v>1</v>
      </c>
    </row>
    <row r="36" spans="1:3" x14ac:dyDescent="0.25">
      <c r="A36" s="5"/>
      <c r="B36" s="5"/>
      <c r="C36" s="5" t="s">
        <v>3</v>
      </c>
    </row>
    <row r="37" spans="1:3" x14ac:dyDescent="0.25">
      <c r="A37" s="5"/>
      <c r="B37" s="5"/>
      <c r="C37" s="5" t="s">
        <v>50</v>
      </c>
    </row>
    <row r="38" spans="1:3" x14ac:dyDescent="0.25">
      <c r="A38" s="5"/>
      <c r="B38" s="5"/>
      <c r="C38" s="5" t="s">
        <v>9</v>
      </c>
    </row>
    <row r="39" spans="1:3" x14ac:dyDescent="0.25">
      <c r="A39" s="5"/>
      <c r="B39" s="5"/>
      <c r="C39" s="5" t="s">
        <v>29</v>
      </c>
    </row>
    <row r="40" spans="1:3" x14ac:dyDescent="0.25">
      <c r="A40" s="5"/>
      <c r="B40" s="5"/>
      <c r="C40" s="5" t="s">
        <v>91</v>
      </c>
    </row>
    <row r="41" spans="1:3" x14ac:dyDescent="0.25">
      <c r="A41" s="4"/>
      <c r="B41" s="4"/>
      <c r="C41" s="4" t="s">
        <v>90</v>
      </c>
    </row>
    <row r="67" spans="1:2" x14ac:dyDescent="0.25">
      <c r="A67" s="3" t="s">
        <v>55</v>
      </c>
    </row>
    <row r="68" spans="1:2" x14ac:dyDescent="0.25">
      <c r="B68" s="3" t="s">
        <v>56</v>
      </c>
    </row>
    <row r="69" spans="1:2" x14ac:dyDescent="0.25">
      <c r="B69" s="3" t="s">
        <v>50</v>
      </c>
    </row>
    <row r="70" spans="1:2" x14ac:dyDescent="0.25">
      <c r="B70" s="3" t="s">
        <v>40</v>
      </c>
    </row>
    <row r="71" spans="1:2" x14ac:dyDescent="0.25">
      <c r="B71" s="3" t="s">
        <v>5</v>
      </c>
    </row>
    <row r="72" spans="1:2" x14ac:dyDescent="0.25">
      <c r="B72" s="3" t="s">
        <v>1</v>
      </c>
    </row>
    <row r="73" spans="1:2" x14ac:dyDescent="0.25">
      <c r="B73" s="3" t="s">
        <v>30</v>
      </c>
    </row>
    <row r="74" spans="1:2" x14ac:dyDescent="0.25">
      <c r="B74" s="3" t="s">
        <v>23</v>
      </c>
    </row>
    <row r="75" spans="1:2" x14ac:dyDescent="0.25">
      <c r="B75" s="3" t="s">
        <v>59</v>
      </c>
    </row>
  </sheetData>
  <pageMargins left="0.7" right="0.7" top="0.75" bottom="0.75" header="0.3" footer="0.3"/>
  <pageSetup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Pallavi</dc:creator>
  <cp:lastModifiedBy>Kausik</cp:lastModifiedBy>
  <dcterms:created xsi:type="dcterms:W3CDTF">2013-06-25T15:59:10Z</dcterms:created>
  <dcterms:modified xsi:type="dcterms:W3CDTF">2013-06-27T23:27:06Z</dcterms:modified>
</cp:coreProperties>
</file>