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3425" yWindow="-45" windowWidth="15360" windowHeight="12765" activeTab="1"/>
  </bookViews>
  <sheets>
    <sheet name="Major Elements" sheetId="1" r:id="rId1"/>
    <sheet name="Transfer Coefficient" sheetId="4" r:id="rId2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0" i="4" l="1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79" i="4"/>
  <c r="C180" i="4" l="1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79" i="4"/>
  <c r="C78" i="4"/>
  <c r="H79" i="4" l="1"/>
  <c r="H80" i="4"/>
  <c r="H81" i="4"/>
  <c r="H82" i="4"/>
  <c r="H78" i="4"/>
  <c r="G79" i="4"/>
  <c r="G80" i="4"/>
  <c r="G81" i="4"/>
  <c r="G82" i="4"/>
  <c r="G78" i="4"/>
  <c r="F79" i="4"/>
  <c r="F80" i="4"/>
  <c r="F81" i="4"/>
  <c r="F82" i="4"/>
  <c r="F78" i="4"/>
  <c r="E79" i="4"/>
  <c r="E80" i="4"/>
  <c r="E81" i="4"/>
  <c r="E82" i="4"/>
  <c r="E78" i="4"/>
  <c r="D79" i="4"/>
  <c r="D80" i="4"/>
  <c r="D81" i="4"/>
  <c r="D82" i="4"/>
  <c r="D78" i="4"/>
  <c r="C79" i="4"/>
  <c r="C80" i="4"/>
  <c r="C81" i="4"/>
  <c r="C82" i="4"/>
</calcChain>
</file>

<file path=xl/sharedStrings.xml><?xml version="1.0" encoding="utf-8"?>
<sst xmlns="http://schemas.openxmlformats.org/spreadsheetml/2006/main" count="640" uniqueCount="214">
  <si>
    <t>Al (%)</t>
  </si>
  <si>
    <t>Ca (%)</t>
  </si>
  <si>
    <t>Fe (%)</t>
  </si>
  <si>
    <t>K (%)</t>
  </si>
  <si>
    <t>Mg (%)</t>
  </si>
  <si>
    <t>Mn (%)</t>
  </si>
  <si>
    <t>Na (%)</t>
  </si>
  <si>
    <t>P (%)</t>
  </si>
  <si>
    <t>Si (%)</t>
  </si>
  <si>
    <t>Sr (%)</t>
  </si>
  <si>
    <t>Ti (%)</t>
  </si>
  <si>
    <t>Zr (ppm)</t>
  </si>
  <si>
    <t>1 - SSH00016R - DC6 - 0 to 1</t>
  </si>
  <si>
    <t>2 - SSH00016S - DC6 - 1 to 2</t>
  </si>
  <si>
    <t>3 - SSH00016T - DC6 - 2 to 3</t>
  </si>
  <si>
    <t>4 - SSH00016U - DC6 - 3 to 4</t>
  </si>
  <si>
    <t>6 - SSH00016W - DC6 - 5 to 6</t>
  </si>
  <si>
    <t>7 - SSH00016X - DC6 - 6 to 7</t>
  </si>
  <si>
    <t>8 - SSH00016Y - DC6 - 7 to 8</t>
  </si>
  <si>
    <t>9 - SSH000171 - DC6 - 10 to 11</t>
  </si>
  <si>
    <t>10 - SSH000173 - DC6 - 12 to 13</t>
  </si>
  <si>
    <t>11 - SSH000175 - DC6 - 14 to 15</t>
  </si>
  <si>
    <t>12 - SSH000178 - DC6 - 17 to 18</t>
  </si>
  <si>
    <t>13 - SSH00017B - DC6 - 20 to 21</t>
  </si>
  <si>
    <t>14 - SSH00017D - DC6 - 22 to 23</t>
  </si>
  <si>
    <t>15 - SSH00017E - DC6 - 23 to 24</t>
  </si>
  <si>
    <t>16 - SSH00017F - DC6 - 24 to 25</t>
  </si>
  <si>
    <t xml:space="preserve">Sample </t>
  </si>
  <si>
    <t xml:space="preserve">Depth </t>
  </si>
  <si>
    <t xml:space="preserve">Al </t>
  </si>
  <si>
    <t xml:space="preserve">Ca </t>
  </si>
  <si>
    <t xml:space="preserve">Fe </t>
  </si>
  <si>
    <t>K</t>
  </si>
  <si>
    <t xml:space="preserve"> Mg </t>
  </si>
  <si>
    <t xml:space="preserve">Mn </t>
  </si>
  <si>
    <t xml:space="preserve">Na </t>
  </si>
  <si>
    <t xml:space="preserve">P </t>
  </si>
  <si>
    <t xml:space="preserve">Si </t>
  </si>
  <si>
    <t xml:space="preserve">Ti </t>
  </si>
  <si>
    <t>Zr</t>
  </si>
  <si>
    <t xml:space="preserve"> LOIb</t>
  </si>
  <si>
    <t>DC2 6-7</t>
  </si>
  <si>
    <t>DC2 7-8</t>
  </si>
  <si>
    <t xml:space="preserve">DC2 8-8.5 </t>
  </si>
  <si>
    <t xml:space="preserve">DC2 9-9.5 </t>
  </si>
  <si>
    <t>DC2 11-13</t>
  </si>
  <si>
    <t>DC2 13-14</t>
  </si>
  <si>
    <t>DC2 14-15</t>
  </si>
  <si>
    <t>DC2 17-18</t>
  </si>
  <si>
    <t>DC2 22-23</t>
  </si>
  <si>
    <t>DC2 24-25</t>
  </si>
  <si>
    <t>DC2 26-27</t>
  </si>
  <si>
    <t>DC2 31-32</t>
  </si>
  <si>
    <t xml:space="preserve">DC2 36-37 </t>
  </si>
  <si>
    <t>DC2 41-42</t>
  </si>
  <si>
    <t>DC2 46-47</t>
  </si>
  <si>
    <t xml:space="preserve">DC2 51-52 </t>
  </si>
  <si>
    <t>CZMW1</t>
  </si>
  <si>
    <t>CZMW2</t>
  </si>
  <si>
    <t>Fe</t>
  </si>
  <si>
    <t xml:space="preserve"> K</t>
  </si>
  <si>
    <t>Na</t>
  </si>
  <si>
    <t xml:space="preserve"> P </t>
  </si>
  <si>
    <t>Si</t>
  </si>
  <si>
    <t xml:space="preserve"> Ti</t>
  </si>
  <si>
    <t xml:space="preserve"> Zr </t>
  </si>
  <si>
    <t>Tot.C</t>
  </si>
  <si>
    <t xml:space="preserve"> LOI</t>
  </si>
  <si>
    <t xml:space="preserve">DC3 0-1 </t>
  </si>
  <si>
    <t>DC3 1-2</t>
  </si>
  <si>
    <t>DC3 2-3</t>
  </si>
  <si>
    <t xml:space="preserve">DC3 3-4 </t>
  </si>
  <si>
    <t>DC3 4-5</t>
  </si>
  <si>
    <t>DC3 5-6</t>
  </si>
  <si>
    <t>DC3 7-8</t>
  </si>
  <si>
    <t>DC3 8-9</t>
  </si>
  <si>
    <t>DC3 12-13</t>
  </si>
  <si>
    <t>DC3 21-22</t>
  </si>
  <si>
    <t>DC3 22-23</t>
  </si>
  <si>
    <t>DC3 27-28</t>
  </si>
  <si>
    <t>DC3 32-33</t>
  </si>
  <si>
    <t>DC3 37-38</t>
  </si>
  <si>
    <t>DC3 42-43</t>
  </si>
  <si>
    <t>DC3 47-48</t>
  </si>
  <si>
    <t>DC3 52-53</t>
  </si>
  <si>
    <t>CZMW3</t>
  </si>
  <si>
    <t>Sample</t>
  </si>
  <si>
    <t xml:space="preserve"> Depth </t>
  </si>
  <si>
    <t>Al wt%</t>
  </si>
  <si>
    <t>Ca wt%</t>
  </si>
  <si>
    <t>Fe wt%</t>
  </si>
  <si>
    <t>K wt%</t>
  </si>
  <si>
    <t>Mg wt%</t>
  </si>
  <si>
    <t>Mn wt%</t>
  </si>
  <si>
    <t>Na wt%</t>
  </si>
  <si>
    <t xml:space="preserve"> P wt%</t>
  </si>
  <si>
    <t>Si wt%</t>
  </si>
  <si>
    <t>Ti wt%</t>
  </si>
  <si>
    <t>Zr ppm</t>
  </si>
  <si>
    <t>LOI</t>
  </si>
  <si>
    <t xml:space="preserve">DC4 0-1 </t>
  </si>
  <si>
    <t xml:space="preserve">DC4 1-2 </t>
  </si>
  <si>
    <t xml:space="preserve">DC4 2-3 </t>
  </si>
  <si>
    <t>DC4 3-4</t>
  </si>
  <si>
    <t>DC4 4-5</t>
  </si>
  <si>
    <t>DC4 6-7</t>
  </si>
  <si>
    <t>DC4 14-15</t>
  </si>
  <si>
    <t>DC4 19-20</t>
  </si>
  <si>
    <t>DC4 24-25</t>
  </si>
  <si>
    <t>DC4 29-30</t>
  </si>
  <si>
    <t>DC4 34-35</t>
  </si>
  <si>
    <t>DC4 39-40</t>
  </si>
  <si>
    <t>DC4 44-45</t>
  </si>
  <si>
    <t>DC4 49-50</t>
  </si>
  <si>
    <t>DC4 54-55</t>
  </si>
  <si>
    <t>Depth in meters</t>
  </si>
  <si>
    <t>5 - SSH00016V - DC6 - 4 to 5</t>
  </si>
  <si>
    <t>CZMW5</t>
  </si>
  <si>
    <t>CZMW6</t>
  </si>
  <si>
    <t>17 - SSH00017G - DC7 - 0 to 1</t>
  </si>
  <si>
    <t>18 - SSH00017H - DC7 - 1 to 2</t>
  </si>
  <si>
    <t>19 - SSH00017I - DC7 - 2 to 3</t>
  </si>
  <si>
    <t>20 - SSH00017J - DC7 - 3 to 4</t>
  </si>
  <si>
    <t>21 - SSH00017K - DC7 - 4 to 5</t>
  </si>
  <si>
    <t>22 - SSH00017L - DC7 - 5 to 6</t>
  </si>
  <si>
    <t>23 - SSH00017M - DC7 - 6 to 7</t>
  </si>
  <si>
    <t>24 - SSH00017N - DC7 - 7 to 8</t>
  </si>
  <si>
    <t>25 - SSH00017P - DC7 - 9 to 10</t>
  </si>
  <si>
    <t>26 - SSH00017Q - DC7 - 10 to 11</t>
  </si>
  <si>
    <t>27 - SSH00017S - DC7 - 12 to 13</t>
  </si>
  <si>
    <t>28 - SSH00017U - DC7 - 14 to 15</t>
  </si>
  <si>
    <t>29 - SSH00017V - DC7 - 15 to 16</t>
  </si>
  <si>
    <t>30 - SSH00017X - DC7 - 17 to 18</t>
  </si>
  <si>
    <t>31 - SSH000180 - DC7 - 20 to 21</t>
  </si>
  <si>
    <t>32 - SSH000182 - DC7 - 22 to 23</t>
  </si>
  <si>
    <t>33 - SSH000183 - DC7 - 23 to 24</t>
  </si>
  <si>
    <t>34 - SSH000184 - DC7 - 24 to 25</t>
  </si>
  <si>
    <t>CZMW7</t>
  </si>
  <si>
    <t>35 - SSH000185 - DC8 - 0 to 1</t>
  </si>
  <si>
    <t>36 - SSH000186 - DC8 - 1 to 2</t>
  </si>
  <si>
    <t>37 - SSH000187 - DC8 - 2 to 3</t>
  </si>
  <si>
    <t>38 - SSH000188 - DC8 - 3 to 4</t>
  </si>
  <si>
    <t>39 - SSH000189 - DC8 - 4 to 5</t>
  </si>
  <si>
    <t>40 - SSH00018A - DC8 - 5 to 6</t>
  </si>
  <si>
    <t>41 - SSH00018B - DC8 - 6 to 7</t>
  </si>
  <si>
    <t>42 - SSH00018C - DC8 - 7 to 8</t>
  </si>
  <si>
    <t>43 - SSH00018F - DC8 - 10 to 11</t>
  </si>
  <si>
    <t>44 - SSH00018H - DC8 - 12 to 13</t>
  </si>
  <si>
    <t>45 - SSH00018J - DC8 - 14 to 15</t>
  </si>
  <si>
    <t>46 - SSH00018M - DC8 - 17 to 18</t>
  </si>
  <si>
    <t>47 - SSH00018P - DC8 - 20 to 21</t>
  </si>
  <si>
    <t>48 - SSH00018R - DC8 - 22 to 23</t>
  </si>
  <si>
    <t>49 - SSH00018S - DC8 - 23 to 24</t>
  </si>
  <si>
    <t>50 - SSH00018T - DC8 - 24 to 25</t>
  </si>
  <si>
    <t>Depth</t>
  </si>
  <si>
    <t>Fe(%)</t>
  </si>
  <si>
    <t>K(%)</t>
  </si>
  <si>
    <t>Mg</t>
  </si>
  <si>
    <t>Mn</t>
  </si>
  <si>
    <t>P</t>
  </si>
  <si>
    <t>Ti</t>
  </si>
  <si>
    <t>DC1-1</t>
  </si>
  <si>
    <t>DC1-2</t>
  </si>
  <si>
    <t>DC1-3</t>
  </si>
  <si>
    <t>DC1-4</t>
  </si>
  <si>
    <t>DC1-5</t>
  </si>
  <si>
    <t>DC1-8</t>
  </si>
  <si>
    <t>DC1-11</t>
  </si>
  <si>
    <t>DC1-14</t>
  </si>
  <si>
    <t>DC1-17</t>
  </si>
  <si>
    <t>DC1-20</t>
  </si>
  <si>
    <t>DC1-23</t>
  </si>
  <si>
    <t>DC1-26</t>
  </si>
  <si>
    <t>DC1-29</t>
  </si>
  <si>
    <t>DC1-32</t>
  </si>
  <si>
    <t>DC1-35</t>
  </si>
  <si>
    <t>DC1-37</t>
  </si>
  <si>
    <t>DC1-38</t>
  </si>
  <si>
    <t>Averagea</t>
  </si>
  <si>
    <t>Standard</t>
  </si>
  <si>
    <t>deviationb</t>
  </si>
  <si>
    <t>LOI (%)</t>
  </si>
  <si>
    <t>Al(%)</t>
  </si>
  <si>
    <t>Ca(%)</t>
  </si>
  <si>
    <t>Mg(%)</t>
  </si>
  <si>
    <t>Mn(%)</t>
  </si>
  <si>
    <t>Na(%)</t>
  </si>
  <si>
    <t>P(%)</t>
  </si>
  <si>
    <t>Si(%)</t>
  </si>
  <si>
    <t>Ti(%)</t>
  </si>
  <si>
    <t>Depth (m)</t>
  </si>
  <si>
    <t>Sample number</t>
  </si>
  <si>
    <t>CZMW4</t>
  </si>
  <si>
    <t>LOIb</t>
  </si>
  <si>
    <t>bd</t>
  </si>
  <si>
    <t>Parenta</t>
  </si>
  <si>
    <t>–11.1</t>
  </si>
  <si>
    <t>–9.5</t>
  </si>
  <si>
    <t>–12.6</t>
  </si>
  <si>
    <t>–14.4</t>
  </si>
  <si>
    <t>–15.9</t>
  </si>
  <si>
    <t>DC5 31-32</t>
  </si>
  <si>
    <t>DC5 36-37</t>
  </si>
  <si>
    <t>DC5 41-42</t>
  </si>
  <si>
    <t>DC5 47-48</t>
  </si>
  <si>
    <t>DC5 52-53</t>
  </si>
  <si>
    <t>Standard deviation</t>
  </si>
  <si>
    <t>Parent DC1c</t>
  </si>
  <si>
    <t xml:space="preserve">DC1 </t>
  </si>
  <si>
    <t>Data published in Jin et al. (2010)</t>
  </si>
  <si>
    <t>Ca</t>
  </si>
  <si>
    <t>Al</t>
  </si>
  <si>
    <t>Parents DC1</t>
  </si>
  <si>
    <t>Parent DC!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</si>
</sst>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22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Border="1"/>
    <xf numFmtId="11" fontId="0" fillId="0" borderId="0" xfId="0" applyNumberFormat="1"/>
    <xf numFmtId="0" fontId="0" fillId="0" borderId="0" xfId="0"/>
    <xf numFmtId="0" fontId="1" fillId="0" borderId="0" xfId="1" applyAlignment="1">
      <alignment horizontal="left"/>
    </xf>
    <xf numFmtId="0" fontId="0" fillId="2" borderId="0" xfId="0" applyFill="1"/>
    <xf numFmtId="0" fontId="0" fillId="0" borderId="1" xfId="0" applyBorder="1" applyAlignment="1"/>
    <xf numFmtId="0" fontId="0" fillId="0" borderId="0" xfId="0" applyBorder="1" applyAlignment="1"/>
    <xf numFmtId="0" fontId="0" fillId="0" borderId="2" xfId="0" applyBorder="1"/>
    <xf numFmtId="0" fontId="1" fillId="0" borderId="2" xfId="1" applyBorder="1" applyAlignment="1">
      <alignment horizontal="left"/>
    </xf>
    <xf numFmtId="0" fontId="0" fillId="2" borderId="0" xfId="0" applyFill="1" applyBorder="1"/>
    <xf numFmtId="0" fontId="0" fillId="2" borderId="2" xfId="0" applyFill="1" applyBorder="1"/>
  </cellXfs>
  <cellStyles count="1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0000"/>
      <color rgb="FF0000FF"/>
      <color rgb="FF00FF00"/>
      <color rgb="FFCC9900"/>
      <color rgb="FF66CCFF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Wt%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6550702301597"/>
          <c:y val="9.7308581115711695E-2"/>
          <c:w val="0.75304950642833701"/>
          <c:h val="0.880895256206245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Elements'!$E$110</c:f>
              <c:strCache>
                <c:ptCount val="1"/>
                <c:pt idx="0">
                  <c:v>Fe (%)</c:v>
                </c:pt>
              </c:strCache>
            </c:strRef>
          </c:tx>
          <c:spPr>
            <a:ln>
              <a:prstDash val="sysDot"/>
            </a:ln>
          </c:spPr>
          <c:marker>
            <c:symbol val="diamond"/>
            <c:size val="12"/>
          </c:marker>
          <c:xVal>
            <c:numRef>
              <c:f>'Major Elements'!$E$111:$E$126</c:f>
              <c:numCache>
                <c:formatCode>General</c:formatCode>
                <c:ptCount val="16"/>
                <c:pt idx="0">
                  <c:v>5.4</c:v>
                </c:pt>
                <c:pt idx="1">
                  <c:v>5.03</c:v>
                </c:pt>
                <c:pt idx="2">
                  <c:v>6.12</c:v>
                </c:pt>
                <c:pt idx="3">
                  <c:v>5.9</c:v>
                </c:pt>
                <c:pt idx="4">
                  <c:v>5.9</c:v>
                </c:pt>
                <c:pt idx="5">
                  <c:v>5.53</c:v>
                </c:pt>
                <c:pt idx="6">
                  <c:v>5.82</c:v>
                </c:pt>
                <c:pt idx="7">
                  <c:v>5.74</c:v>
                </c:pt>
                <c:pt idx="8">
                  <c:v>5.26</c:v>
                </c:pt>
                <c:pt idx="9">
                  <c:v>5.26</c:v>
                </c:pt>
                <c:pt idx="10">
                  <c:v>5.64</c:v>
                </c:pt>
                <c:pt idx="11">
                  <c:v>5.5</c:v>
                </c:pt>
                <c:pt idx="12">
                  <c:v>7.07</c:v>
                </c:pt>
                <c:pt idx="13">
                  <c:v>5.88</c:v>
                </c:pt>
                <c:pt idx="14">
                  <c:v>5.13</c:v>
                </c:pt>
                <c:pt idx="15">
                  <c:v>5.17</c:v>
                </c:pt>
              </c:numCache>
            </c:numRef>
          </c:xVal>
          <c:yVal>
            <c:numRef>
              <c:f>'Major Elements'!$P$111:$P$126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Elements'!$F$110</c:f>
              <c:strCache>
                <c:ptCount val="1"/>
                <c:pt idx="0">
                  <c:v>K (%)</c:v>
                </c:pt>
              </c:strCache>
            </c:strRef>
          </c:tx>
          <c:spPr>
            <a:ln>
              <a:prstDash val="sysDot"/>
            </a:ln>
          </c:spPr>
          <c:marker>
            <c:symbol val="square"/>
            <c:size val="10"/>
          </c:marker>
          <c:xVal>
            <c:numRef>
              <c:f>'Major Elements'!$F$111:$F$126</c:f>
              <c:numCache>
                <c:formatCode>General</c:formatCode>
                <c:ptCount val="16"/>
                <c:pt idx="0">
                  <c:v>3.61</c:v>
                </c:pt>
                <c:pt idx="1">
                  <c:v>3.72</c:v>
                </c:pt>
                <c:pt idx="2">
                  <c:v>3.6</c:v>
                </c:pt>
                <c:pt idx="3">
                  <c:v>3.88</c:v>
                </c:pt>
                <c:pt idx="4">
                  <c:v>3.72</c:v>
                </c:pt>
                <c:pt idx="5">
                  <c:v>3.81</c:v>
                </c:pt>
                <c:pt idx="6">
                  <c:v>3.74</c:v>
                </c:pt>
                <c:pt idx="7">
                  <c:v>3.74</c:v>
                </c:pt>
                <c:pt idx="8">
                  <c:v>2.82</c:v>
                </c:pt>
                <c:pt idx="9">
                  <c:v>4.03</c:v>
                </c:pt>
                <c:pt idx="10">
                  <c:v>3.81</c:v>
                </c:pt>
                <c:pt idx="11">
                  <c:v>4.37</c:v>
                </c:pt>
                <c:pt idx="12">
                  <c:v>3.55</c:v>
                </c:pt>
                <c:pt idx="13">
                  <c:v>3.86</c:v>
                </c:pt>
                <c:pt idx="14">
                  <c:v>3.55</c:v>
                </c:pt>
                <c:pt idx="15">
                  <c:v>3.95</c:v>
                </c:pt>
              </c:numCache>
            </c:numRef>
          </c:xVal>
          <c:yVal>
            <c:numRef>
              <c:f>'Major Elements'!$P$111:$P$126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Elements'!$G$110</c:f>
              <c:strCache>
                <c:ptCount val="1"/>
                <c:pt idx="0">
                  <c:v>Mg (%)</c:v>
                </c:pt>
              </c:strCache>
            </c:strRef>
          </c:tx>
          <c:spPr>
            <a:ln>
              <a:prstDash val="sysDot"/>
            </a:ln>
          </c:spPr>
          <c:marker>
            <c:symbol val="triangle"/>
            <c:size val="10"/>
          </c:marker>
          <c:xVal>
            <c:numRef>
              <c:f>'Major Elements'!$G$111:$G$126</c:f>
              <c:numCache>
                <c:formatCode>General</c:formatCode>
                <c:ptCount val="16"/>
                <c:pt idx="0">
                  <c:v>0.71</c:v>
                </c:pt>
                <c:pt idx="1">
                  <c:v>0.74</c:v>
                </c:pt>
                <c:pt idx="2">
                  <c:v>0.77</c:v>
                </c:pt>
                <c:pt idx="3">
                  <c:v>0.79</c:v>
                </c:pt>
                <c:pt idx="4">
                  <c:v>0.81</c:v>
                </c:pt>
                <c:pt idx="5">
                  <c:v>0.83</c:v>
                </c:pt>
                <c:pt idx="6">
                  <c:v>0.85</c:v>
                </c:pt>
                <c:pt idx="7">
                  <c:v>0.85</c:v>
                </c:pt>
                <c:pt idx="8">
                  <c:v>0.72</c:v>
                </c:pt>
                <c:pt idx="9">
                  <c:v>0.93</c:v>
                </c:pt>
                <c:pt idx="10">
                  <c:v>0.92</c:v>
                </c:pt>
                <c:pt idx="11">
                  <c:v>0.95</c:v>
                </c:pt>
                <c:pt idx="12">
                  <c:v>0.88</c:v>
                </c:pt>
                <c:pt idx="13">
                  <c:v>0.89</c:v>
                </c:pt>
                <c:pt idx="14">
                  <c:v>0.84</c:v>
                </c:pt>
                <c:pt idx="15">
                  <c:v>0.91</c:v>
                </c:pt>
              </c:numCache>
            </c:numRef>
          </c:xVal>
          <c:yVal>
            <c:numRef>
              <c:f>'Major Elements'!$P$111:$P$126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'Major Elements'!$H$110</c:f>
              <c:strCache>
                <c:ptCount val="1"/>
                <c:pt idx="0">
                  <c:v>Mn (%)</c:v>
                </c:pt>
              </c:strCache>
            </c:strRef>
          </c:tx>
          <c:spPr>
            <a:ln>
              <a:prstDash val="sysDot"/>
            </a:ln>
          </c:spPr>
          <c:marker>
            <c:symbol val="x"/>
            <c:size val="10"/>
          </c:marker>
          <c:xVal>
            <c:numRef>
              <c:f>'Major Elements'!$H$111:$H$126</c:f>
              <c:numCache>
                <c:formatCode>General</c:formatCode>
                <c:ptCount val="16"/>
                <c:pt idx="0">
                  <c:v>0.05</c:v>
                </c:pt>
                <c:pt idx="1">
                  <c:v>0.02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0.04</c:v>
                </c:pt>
                <c:pt idx="6">
                  <c:v>0.04</c:v>
                </c:pt>
                <c:pt idx="7">
                  <c:v>0.08</c:v>
                </c:pt>
                <c:pt idx="8">
                  <c:v>0.08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0.19</c:v>
                </c:pt>
                <c:pt idx="13">
                  <c:v>7.0000000000000007E-2</c:v>
                </c:pt>
                <c:pt idx="14">
                  <c:v>0.05</c:v>
                </c:pt>
                <c:pt idx="15">
                  <c:v>0.03</c:v>
                </c:pt>
              </c:numCache>
            </c:numRef>
          </c:xVal>
          <c:yVal>
            <c:numRef>
              <c:f>'Major Elements'!$P$111:$P$126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'Major Elements'!$C$110</c:f>
              <c:strCache>
                <c:ptCount val="1"/>
                <c:pt idx="0">
                  <c:v>Al (%)</c:v>
                </c:pt>
              </c:strCache>
            </c:strRef>
          </c:tx>
          <c:spPr>
            <a:ln>
              <a:prstDash val="sysDot"/>
            </a:ln>
          </c:spPr>
          <c:marker>
            <c:symbol val="circle"/>
            <c:size val="10"/>
          </c:marker>
          <c:xVal>
            <c:numRef>
              <c:f>'Major Elements'!$C$111:$C$126</c:f>
              <c:numCache>
                <c:formatCode>General</c:formatCode>
                <c:ptCount val="16"/>
                <c:pt idx="0">
                  <c:v>10.48</c:v>
                </c:pt>
                <c:pt idx="1">
                  <c:v>10.52</c:v>
                </c:pt>
                <c:pt idx="2">
                  <c:v>10.39</c:v>
                </c:pt>
                <c:pt idx="3">
                  <c:v>11.15</c:v>
                </c:pt>
                <c:pt idx="4">
                  <c:v>10.71</c:v>
                </c:pt>
                <c:pt idx="5">
                  <c:v>10.6</c:v>
                </c:pt>
                <c:pt idx="6">
                  <c:v>10.46</c:v>
                </c:pt>
                <c:pt idx="7">
                  <c:v>10.39</c:v>
                </c:pt>
                <c:pt idx="8">
                  <c:v>8.39</c:v>
                </c:pt>
                <c:pt idx="9">
                  <c:v>10.8</c:v>
                </c:pt>
                <c:pt idx="10">
                  <c:v>10.25</c:v>
                </c:pt>
                <c:pt idx="11">
                  <c:v>11.49</c:v>
                </c:pt>
                <c:pt idx="12">
                  <c:v>10.07</c:v>
                </c:pt>
                <c:pt idx="13">
                  <c:v>10.72</c:v>
                </c:pt>
                <c:pt idx="14">
                  <c:v>10.08</c:v>
                </c:pt>
                <c:pt idx="15">
                  <c:v>11</c:v>
                </c:pt>
              </c:numCache>
            </c:numRef>
          </c:xVal>
          <c:yVal>
            <c:numRef>
              <c:f>'Major Elements'!$P$111:$P$126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44832"/>
        <c:axId val="71546368"/>
      </c:scatterChart>
      <c:valAx>
        <c:axId val="71544832"/>
        <c:scaling>
          <c:orientation val="minMax"/>
          <c:max val="12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46368"/>
        <c:crossesAt val="0"/>
        <c:crossBetween val="midCat"/>
        <c:majorUnit val="1"/>
      </c:valAx>
      <c:valAx>
        <c:axId val="71546368"/>
        <c:scaling>
          <c:orientation val="minMax"/>
          <c:max val="0"/>
          <c:min val="-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Depth in meters</a:t>
                </a:r>
              </a:p>
            </c:rich>
          </c:tx>
          <c:layout>
            <c:manualLayout>
              <c:xMode val="edge"/>
              <c:yMode val="edge"/>
              <c:x val="1.98750318232719E-2"/>
              <c:y val="0.423509154729153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71544832"/>
        <c:crossesAt val="-2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42448817834905"/>
          <c:y val="0.38917749739113899"/>
          <c:w val="0.13281095083644001"/>
          <c:h val="0.30587831641526703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ambria Math"/>
                <a:ea typeface="Cambria Math"/>
              </a:defRPr>
            </a:pPr>
            <a:r>
              <a:rPr lang="en-US" sz="2800">
                <a:latin typeface="Cambria Math"/>
                <a:ea typeface="Cambria Math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Fe,Zr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5163889397546236"/>
          <c:y val="2.408913206477814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810251659719008E-2"/>
          <c:y val="0.13623181863273501"/>
          <c:w val="0.90353185331997654"/>
          <c:h val="0.741623383680883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Coefficient'!$E$3:$E$18</c:f>
              <c:numCache>
                <c:formatCode>General</c:formatCode>
                <c:ptCount val="16"/>
                <c:pt idx="0">
                  <c:v>-8.1674475999999996E-2</c:v>
                </c:pt>
                <c:pt idx="1">
                  <c:v>-0.19149168699999999</c:v>
                </c:pt>
                <c:pt idx="2">
                  <c:v>-1.2633469E-2</c:v>
                </c:pt>
                <c:pt idx="3">
                  <c:v>-0.23631358499999999</c:v>
                </c:pt>
                <c:pt idx="4">
                  <c:v>-0.29810674100000001</c:v>
                </c:pt>
                <c:pt idx="5">
                  <c:v>-7.6786355000000001E-2</c:v>
                </c:pt>
                <c:pt idx="6">
                  <c:v>6.2298025E-2</c:v>
                </c:pt>
                <c:pt idx="7">
                  <c:v>-5.6483910999999998E-2</c:v>
                </c:pt>
                <c:pt idx="8">
                  <c:v>-0.309383358</c:v>
                </c:pt>
                <c:pt idx="9">
                  <c:v>-9.4673848000000005E-2</c:v>
                </c:pt>
                <c:pt idx="10">
                  <c:v>-1.1077198999999999E-2</c:v>
                </c:pt>
                <c:pt idx="11">
                  <c:v>0.11705565499999999</c:v>
                </c:pt>
                <c:pt idx="12">
                  <c:v>6.2942233E-2</c:v>
                </c:pt>
                <c:pt idx="13">
                  <c:v>-2.1279409999999999E-2</c:v>
                </c:pt>
                <c:pt idx="14">
                  <c:v>3.6744463999999998E-2</c:v>
                </c:pt>
                <c:pt idx="15">
                  <c:v>-0.205776286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Coefficient'!$E$25:$E$40</c:f>
              <c:numCache>
                <c:formatCode>General</c:formatCode>
                <c:ptCount val="16"/>
                <c:pt idx="0">
                  <c:v>-0.50835470599999999</c:v>
                </c:pt>
                <c:pt idx="1">
                  <c:v>-9.4673848000000005E-2</c:v>
                </c:pt>
                <c:pt idx="2">
                  <c:v>-0.40521884499999999</c:v>
                </c:pt>
                <c:pt idx="3">
                  <c:v>-0.20291936599999999</c:v>
                </c:pt>
                <c:pt idx="4">
                  <c:v>-0.166223818</c:v>
                </c:pt>
                <c:pt idx="5">
                  <c:v>-0.174350168</c:v>
                </c:pt>
                <c:pt idx="6">
                  <c:v>0.49816876100000002</c:v>
                </c:pt>
                <c:pt idx="7">
                  <c:v>0.24471915899999999</c:v>
                </c:pt>
                <c:pt idx="8">
                  <c:v>-0.25440222800000001</c:v>
                </c:pt>
                <c:pt idx="9">
                  <c:v>0.113503809</c:v>
                </c:pt>
                <c:pt idx="10">
                  <c:v>-4.6374810000000002E-2</c:v>
                </c:pt>
                <c:pt idx="11">
                  <c:v>0.108842011</c:v>
                </c:pt>
                <c:pt idx="12">
                  <c:v>6.7275992000000007E-2</c:v>
                </c:pt>
                <c:pt idx="13">
                  <c:v>0.26959476799999998</c:v>
                </c:pt>
                <c:pt idx="14">
                  <c:v>7.0120544000000007E-2</c:v>
                </c:pt>
                <c:pt idx="15">
                  <c:v>0.103117349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Coefficient'!$E$47:$E$61</c:f>
              <c:numCache>
                <c:formatCode>General</c:formatCode>
                <c:ptCount val="15"/>
                <c:pt idx="0">
                  <c:v>-0.26781226000000002</c:v>
                </c:pt>
                <c:pt idx="1">
                  <c:v>-0.51514607499999998</c:v>
                </c:pt>
                <c:pt idx="2">
                  <c:v>-0.20880811899999999</c:v>
                </c:pt>
                <c:pt idx="3">
                  <c:v>-0.44557899499999998</c:v>
                </c:pt>
                <c:pt idx="4">
                  <c:v>-0.19202074599999999</c:v>
                </c:pt>
                <c:pt idx="5">
                  <c:v>-0.174528725</c:v>
                </c:pt>
                <c:pt idx="6">
                  <c:v>-0.156732496</c:v>
                </c:pt>
                <c:pt idx="7">
                  <c:v>0.18674718500000001</c:v>
                </c:pt>
                <c:pt idx="8">
                  <c:v>1.4841412E-2</c:v>
                </c:pt>
                <c:pt idx="9">
                  <c:v>0.27037702000000002</c:v>
                </c:pt>
                <c:pt idx="10">
                  <c:v>5.8856116999999999E-2</c:v>
                </c:pt>
                <c:pt idx="11">
                  <c:v>0.22727746600000001</c:v>
                </c:pt>
                <c:pt idx="12">
                  <c:v>-5.2363849999999997E-3</c:v>
                </c:pt>
                <c:pt idx="13">
                  <c:v>-0.17175900799999999</c:v>
                </c:pt>
                <c:pt idx="14">
                  <c:v>-5.7592365E-2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9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Coefficient'!$E$78:$E$82</c:f>
              <c:numCache>
                <c:formatCode>General</c:formatCode>
                <c:ptCount val="5"/>
                <c:pt idx="0">
                  <c:v>9.3864188404266358E-2</c:v>
                </c:pt>
                <c:pt idx="1">
                  <c:v>1.0761432041398233E-2</c:v>
                </c:pt>
                <c:pt idx="2">
                  <c:v>-2.9381892793023834E-2</c:v>
                </c:pt>
                <c:pt idx="3">
                  <c:v>0.1986256422955488</c:v>
                </c:pt>
                <c:pt idx="4">
                  <c:v>3.3425820140362328E-2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Coefficient'!$E$90:$E$105</c:f>
              <c:numCache>
                <c:formatCode>General</c:formatCode>
                <c:ptCount val="16"/>
                <c:pt idx="0">
                  <c:v>-8.1967212999999997E-2</c:v>
                </c:pt>
                <c:pt idx="1">
                  <c:v>-1.6679375E-2</c:v>
                </c:pt>
                <c:pt idx="2">
                  <c:v>-1.7080593000000002E-2</c:v>
                </c:pt>
                <c:pt idx="3">
                  <c:v>-8.1967212999999997E-2</c:v>
                </c:pt>
                <c:pt idx="4">
                  <c:v>-4.5419478999999999E-2</c:v>
                </c:pt>
                <c:pt idx="5">
                  <c:v>-4.5300223000000001E-2</c:v>
                </c:pt>
                <c:pt idx="6">
                  <c:v>-3.2001570999999999E-2</c:v>
                </c:pt>
                <c:pt idx="7">
                  <c:v>-9.7912746999999994E-2</c:v>
                </c:pt>
                <c:pt idx="8">
                  <c:v>-0.109817437</c:v>
                </c:pt>
                <c:pt idx="9">
                  <c:v>-2.8929605000000001E-2</c:v>
                </c:pt>
                <c:pt idx="10">
                  <c:v>6.1254540000000003E-2</c:v>
                </c:pt>
                <c:pt idx="11">
                  <c:v>5.6650757000000003E-2</c:v>
                </c:pt>
                <c:pt idx="12">
                  <c:v>-9.2956224000000004E-2</c:v>
                </c:pt>
                <c:pt idx="13">
                  <c:v>-0.15786278100000001</c:v>
                </c:pt>
                <c:pt idx="14">
                  <c:v>3.7614401999999998E-2</c:v>
                </c:pt>
                <c:pt idx="15">
                  <c:v>0.109011173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Coefficient'!$E$112:$E$129</c:f>
              <c:numCache>
                <c:formatCode>General</c:formatCode>
                <c:ptCount val="18"/>
                <c:pt idx="0">
                  <c:v>1.3190126E-2</c:v>
                </c:pt>
                <c:pt idx="1">
                  <c:v>1.6766019999999999E-3</c:v>
                </c:pt>
                <c:pt idx="2">
                  <c:v>6.1596663000000003E-2</c:v>
                </c:pt>
                <c:pt idx="3">
                  <c:v>0.1087741</c:v>
                </c:pt>
                <c:pt idx="4">
                  <c:v>-0.107752732</c:v>
                </c:pt>
                <c:pt idx="5">
                  <c:v>-0.27447494900000002</c:v>
                </c:pt>
                <c:pt idx="6">
                  <c:v>-2.6416861999999999E-2</c:v>
                </c:pt>
                <c:pt idx="7">
                  <c:v>0.160616706</c:v>
                </c:pt>
                <c:pt idx="8">
                  <c:v>0.21721311500000001</c:v>
                </c:pt>
                <c:pt idx="9">
                  <c:v>-5.8413416000000003E-2</c:v>
                </c:pt>
                <c:pt idx="10">
                  <c:v>9.1131248999999998E-2</c:v>
                </c:pt>
                <c:pt idx="11">
                  <c:v>8.6455894000000005E-2</c:v>
                </c:pt>
                <c:pt idx="12">
                  <c:v>-5.1574875999999999E-2</c:v>
                </c:pt>
                <c:pt idx="13">
                  <c:v>-3.278689E-3</c:v>
                </c:pt>
                <c:pt idx="14">
                  <c:v>-1.3661202000000001E-2</c:v>
                </c:pt>
                <c:pt idx="15">
                  <c:v>5.3632868E-2</c:v>
                </c:pt>
                <c:pt idx="16">
                  <c:v>0.10554543600000001</c:v>
                </c:pt>
                <c:pt idx="17">
                  <c:v>0.18117947600000001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Coefficient'!$E$136:$E$151</c:f>
              <c:numCache>
                <c:formatCode>General</c:formatCode>
                <c:ptCount val="16"/>
                <c:pt idx="0">
                  <c:v>-0.35308953300000001</c:v>
                </c:pt>
                <c:pt idx="1">
                  <c:v>-0.21663934400000001</c:v>
                </c:pt>
                <c:pt idx="2">
                  <c:v>-0.15653561599999999</c:v>
                </c:pt>
                <c:pt idx="3">
                  <c:v>2.6650792E-2</c:v>
                </c:pt>
                <c:pt idx="4">
                  <c:v>-4.7821285999999998E-2</c:v>
                </c:pt>
                <c:pt idx="5">
                  <c:v>-6.8941072000000006E-2</c:v>
                </c:pt>
                <c:pt idx="6">
                  <c:v>-8.4451068000000004E-2</c:v>
                </c:pt>
                <c:pt idx="7">
                  <c:v>-5.9016393E-2</c:v>
                </c:pt>
                <c:pt idx="8">
                  <c:v>-0.50947285799999997</c:v>
                </c:pt>
                <c:pt idx="9">
                  <c:v>-0.142219552</c:v>
                </c:pt>
                <c:pt idx="10">
                  <c:v>-3.4768510000000002E-2</c:v>
                </c:pt>
                <c:pt idx="11">
                  <c:v>9.1155894000000001E-2</c:v>
                </c:pt>
                <c:pt idx="12">
                  <c:v>-8.0490330000000006E-3</c:v>
                </c:pt>
                <c:pt idx="13">
                  <c:v>-1.0013292E-2</c:v>
                </c:pt>
                <c:pt idx="14">
                  <c:v>-0.27037951900000001</c:v>
                </c:pt>
                <c:pt idx="15">
                  <c:v>-0.152459016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Coefficient'!$E$179:$E$195</c:f>
              <c:numCache>
                <c:formatCode>General</c:formatCode>
                <c:ptCount val="17"/>
                <c:pt idx="0">
                  <c:v>-0.18185658464462984</c:v>
                </c:pt>
                <c:pt idx="1">
                  <c:v>0.22340073703108732</c:v>
                </c:pt>
                <c:pt idx="2">
                  <c:v>8.9179043577607198E-2</c:v>
                </c:pt>
                <c:pt idx="3">
                  <c:v>2.9827711109011501E-2</c:v>
                </c:pt>
                <c:pt idx="4">
                  <c:v>-7.8716985322697108E-2</c:v>
                </c:pt>
                <c:pt idx="5">
                  <c:v>-1.5144980592358692E-3</c:v>
                </c:pt>
                <c:pt idx="6">
                  <c:v>-1.0829906758556773E-2</c:v>
                </c:pt>
                <c:pt idx="7">
                  <c:v>-6.1538461538461542E-2</c:v>
                </c:pt>
                <c:pt idx="8">
                  <c:v>3.6913274042402966E-2</c:v>
                </c:pt>
                <c:pt idx="9">
                  <c:v>1.3382468739172886</c:v>
                </c:pt>
                <c:pt idx="10">
                  <c:v>-0.14869418330075801</c:v>
                </c:pt>
                <c:pt idx="11">
                  <c:v>0.14035948394639042</c:v>
                </c:pt>
                <c:pt idx="12">
                  <c:v>9.5796810645263353E-2</c:v>
                </c:pt>
                <c:pt idx="13">
                  <c:v>3.5301240031731407E-2</c:v>
                </c:pt>
                <c:pt idx="14">
                  <c:v>0.13613250709445768</c:v>
                </c:pt>
                <c:pt idx="15">
                  <c:v>0.11662618368711941</c:v>
                </c:pt>
                <c:pt idx="16">
                  <c:v>-0.16796847676560434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01088"/>
        <c:axId val="71811072"/>
      </c:scatterChart>
      <c:valAx>
        <c:axId val="71801088"/>
        <c:scaling>
          <c:orientation val="minMax"/>
          <c:max val="0.8"/>
          <c:min val="-0.8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811072"/>
        <c:crosses val="autoZero"/>
        <c:crossBetween val="midCat"/>
        <c:majorUnit val="0.2"/>
      </c:valAx>
      <c:valAx>
        <c:axId val="71811072"/>
        <c:scaling>
          <c:orientation val="maxMin"/>
          <c:max val="20"/>
        </c:scaling>
        <c:delete val="1"/>
        <c:axPos val="l"/>
        <c:numFmt formatCode="General" sourceLinked="1"/>
        <c:majorTickMark val="out"/>
        <c:minorTickMark val="none"/>
        <c:tickLblPos val="nextTo"/>
        <c:crossAx val="71801088"/>
        <c:crossesAt val="-1.5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4891513560804892E-2"/>
          <c:y val="0.88629967601065762"/>
          <c:w val="0.9068836395450568"/>
          <c:h val="9.9246844750475474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Cambria Math"/>
          <a:ea typeface="Cambria Math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ambria Math"/>
                <a:ea typeface="Cambria Math"/>
              </a:defRPr>
            </a:pPr>
            <a:r>
              <a:rPr lang="en-US" sz="2800">
                <a:latin typeface="Times New Roman" pitchFamily="18" charset="0"/>
                <a:ea typeface="Cambria Math"/>
                <a:cs typeface="Times New Roman" pitchFamily="18" charset="0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K, Zr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3263888888888896"/>
          <c:y val="4.4742729306487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3.7124634520442887E-2"/>
          <c:y val="0.13669971109726392"/>
          <c:w val="0.90388809267250414"/>
          <c:h val="0.74686568855152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Coefficient'!$F$3:$F$18</c:f>
              <c:numCache>
                <c:formatCode>General</c:formatCode>
                <c:ptCount val="16"/>
                <c:pt idx="0">
                  <c:v>-8.1674475999999996E-2</c:v>
                </c:pt>
                <c:pt idx="1">
                  <c:v>-0.19149168699999999</c:v>
                </c:pt>
                <c:pt idx="2">
                  <c:v>-1.2633469E-2</c:v>
                </c:pt>
                <c:pt idx="3">
                  <c:v>-0.23631358499999999</c:v>
                </c:pt>
                <c:pt idx="4">
                  <c:v>-0.29810674100000001</c:v>
                </c:pt>
                <c:pt idx="5">
                  <c:v>-7.6786355000000001E-2</c:v>
                </c:pt>
                <c:pt idx="6">
                  <c:v>6.2298025E-2</c:v>
                </c:pt>
                <c:pt idx="7">
                  <c:v>-5.6483910999999998E-2</c:v>
                </c:pt>
                <c:pt idx="8">
                  <c:v>-0.309383358</c:v>
                </c:pt>
                <c:pt idx="9">
                  <c:v>-9.4673848000000005E-2</c:v>
                </c:pt>
                <c:pt idx="10">
                  <c:v>-1.1077198999999999E-2</c:v>
                </c:pt>
                <c:pt idx="11">
                  <c:v>0.11705565499999999</c:v>
                </c:pt>
                <c:pt idx="12">
                  <c:v>6.2942233E-2</c:v>
                </c:pt>
                <c:pt idx="13">
                  <c:v>-2.1279409999999999E-2</c:v>
                </c:pt>
                <c:pt idx="14">
                  <c:v>3.6744463999999998E-2</c:v>
                </c:pt>
                <c:pt idx="15">
                  <c:v>-0.205776286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Coefficient'!$F$25:$F$40</c:f>
              <c:numCache>
                <c:formatCode>General</c:formatCode>
                <c:ptCount val="16"/>
                <c:pt idx="0">
                  <c:v>-0.63802197800000005</c:v>
                </c:pt>
                <c:pt idx="1">
                  <c:v>-0.30553846200000001</c:v>
                </c:pt>
                <c:pt idx="2">
                  <c:v>-0.46281167099999998</c:v>
                </c:pt>
                <c:pt idx="3">
                  <c:v>-0.25739130399999999</c:v>
                </c:pt>
                <c:pt idx="4">
                  <c:v>-0.22003418799999999</c:v>
                </c:pt>
                <c:pt idx="5">
                  <c:v>-0.25127090299999999</c:v>
                </c:pt>
                <c:pt idx="6">
                  <c:v>-0.14734065900000001</c:v>
                </c:pt>
                <c:pt idx="7">
                  <c:v>-3.7406593000000002E-2</c:v>
                </c:pt>
                <c:pt idx="8">
                  <c:v>-0.32583987399999997</c:v>
                </c:pt>
                <c:pt idx="9">
                  <c:v>-0.26952183000000002</c:v>
                </c:pt>
                <c:pt idx="10">
                  <c:v>-0.10485207100000001</c:v>
                </c:pt>
                <c:pt idx="11">
                  <c:v>0.202403846</c:v>
                </c:pt>
                <c:pt idx="12">
                  <c:v>0.14037295999999999</c:v>
                </c:pt>
                <c:pt idx="13">
                  <c:v>0.37417582399999999</c:v>
                </c:pt>
                <c:pt idx="14">
                  <c:v>1.621978E-2</c:v>
                </c:pt>
                <c:pt idx="15">
                  <c:v>0.12615384599999999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Coefficient'!$F$47:$F$61</c:f>
              <c:numCache>
                <c:formatCode>General</c:formatCode>
                <c:ptCount val="15"/>
                <c:pt idx="0">
                  <c:v>-0.37831711099999998</c:v>
                </c:pt>
                <c:pt idx="1">
                  <c:v>-0.58807226099999999</c:v>
                </c:pt>
                <c:pt idx="2">
                  <c:v>-0.32430769199999998</c:v>
                </c:pt>
                <c:pt idx="3">
                  <c:v>-0.58253124999999994</c:v>
                </c:pt>
                <c:pt idx="4">
                  <c:v>-0.46472934500000002</c:v>
                </c:pt>
                <c:pt idx="5">
                  <c:v>-0.32645833299999999</c:v>
                </c:pt>
                <c:pt idx="6">
                  <c:v>-0.17080219799999999</c:v>
                </c:pt>
                <c:pt idx="7">
                  <c:v>-8.6279720000000004E-2</c:v>
                </c:pt>
                <c:pt idx="8">
                  <c:v>1.484188E-2</c:v>
                </c:pt>
                <c:pt idx="9">
                  <c:v>0.282876923</c:v>
                </c:pt>
                <c:pt idx="10">
                  <c:v>5.9657143000000003E-2</c:v>
                </c:pt>
                <c:pt idx="11">
                  <c:v>0.24906203499999999</c:v>
                </c:pt>
                <c:pt idx="12">
                  <c:v>7.7666666999999995E-2</c:v>
                </c:pt>
                <c:pt idx="13">
                  <c:v>-0.21540250399999999</c:v>
                </c:pt>
                <c:pt idx="14">
                  <c:v>-6.7218623000000005E-2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9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Coefficient'!$F$78:$F$82</c:f>
              <c:numCache>
                <c:formatCode>General</c:formatCode>
                <c:ptCount val="5"/>
                <c:pt idx="0">
                  <c:v>1.0226244343891411E-2</c:v>
                </c:pt>
                <c:pt idx="1">
                  <c:v>5.9909502262443404E-2</c:v>
                </c:pt>
                <c:pt idx="2">
                  <c:v>5.107692307692302E-2</c:v>
                </c:pt>
                <c:pt idx="3">
                  <c:v>0.35591511936339537</c:v>
                </c:pt>
                <c:pt idx="4">
                  <c:v>0.14890442890442901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Coefficient'!$F$90:$F$105</c:f>
              <c:numCache>
                <c:formatCode>General</c:formatCode>
                <c:ptCount val="16"/>
                <c:pt idx="0">
                  <c:v>-1.8276761999999998E-2</c:v>
                </c:pt>
                <c:pt idx="1">
                  <c:v>4.5691910000000002E-3</c:v>
                </c:pt>
                <c:pt idx="2">
                  <c:v>6.9401667E-2</c:v>
                </c:pt>
                <c:pt idx="3">
                  <c:v>1.1135002E-2</c:v>
                </c:pt>
                <c:pt idx="4">
                  <c:v>1.4476185000000001E-2</c:v>
                </c:pt>
                <c:pt idx="5">
                  <c:v>1.3258079000000001E-2</c:v>
                </c:pt>
                <c:pt idx="6">
                  <c:v>-0.107049608</c:v>
                </c:pt>
                <c:pt idx="7">
                  <c:v>-4.8703417999999998E-2</c:v>
                </c:pt>
                <c:pt idx="8">
                  <c:v>-4.6229460000000002E-3</c:v>
                </c:pt>
                <c:pt idx="9">
                  <c:v>2.5640620000000002E-3</c:v>
                </c:pt>
                <c:pt idx="10">
                  <c:v>8.2278481000000001E-2</c:v>
                </c:pt>
                <c:pt idx="11">
                  <c:v>-0.124221731</c:v>
                </c:pt>
                <c:pt idx="12">
                  <c:v>-0.14012184499999999</c:v>
                </c:pt>
                <c:pt idx="13">
                  <c:v>4.0862420000000003E-2</c:v>
                </c:pt>
                <c:pt idx="14">
                  <c:v>0.12329746699999999</c:v>
                </c:pt>
                <c:pt idx="15">
                  <c:v>6.7184614000000004E-2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Coefficient'!$F$112:$F$129</c:f>
              <c:numCache>
                <c:formatCode>General</c:formatCode>
                <c:ptCount val="18"/>
                <c:pt idx="0">
                  <c:v>5.8521650000000003E-3</c:v>
                </c:pt>
                <c:pt idx="1">
                  <c:v>-6.8997744999999999E-2</c:v>
                </c:pt>
                <c:pt idx="2">
                  <c:v>9.1924539999999992E-3</c:v>
                </c:pt>
                <c:pt idx="3">
                  <c:v>0.187792502</c:v>
                </c:pt>
                <c:pt idx="4">
                  <c:v>-6.7517949999999993E-2</c:v>
                </c:pt>
                <c:pt idx="5">
                  <c:v>-0.34552832700000002</c:v>
                </c:pt>
                <c:pt idx="6">
                  <c:v>5.3681461999999999E-2</c:v>
                </c:pt>
                <c:pt idx="7">
                  <c:v>0.100242447</c:v>
                </c:pt>
                <c:pt idx="8">
                  <c:v>0.239556136</c:v>
                </c:pt>
                <c:pt idx="9">
                  <c:v>3.1511658999999997E-2</c:v>
                </c:pt>
                <c:pt idx="10">
                  <c:v>0.106482007</c:v>
                </c:pt>
                <c:pt idx="11">
                  <c:v>8.4296904000000006E-2</c:v>
                </c:pt>
                <c:pt idx="12">
                  <c:v>-1.1734679E-2</c:v>
                </c:pt>
                <c:pt idx="13">
                  <c:v>-1.5274151E-2</c:v>
                </c:pt>
                <c:pt idx="14">
                  <c:v>0.126818351</c:v>
                </c:pt>
                <c:pt idx="15">
                  <c:v>0.19335654199999999</c:v>
                </c:pt>
                <c:pt idx="16">
                  <c:v>0.187844502</c:v>
                </c:pt>
                <c:pt idx="17">
                  <c:v>0.24375233099999999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Coefficient'!$F$136:$F$151</c:f>
              <c:numCache>
                <c:formatCode>General</c:formatCode>
                <c:ptCount val="16"/>
                <c:pt idx="0">
                  <c:v>-0.38008636299999998</c:v>
                </c:pt>
                <c:pt idx="1">
                  <c:v>-0.169556136</c:v>
                </c:pt>
                <c:pt idx="2">
                  <c:v>-0.288800573</c:v>
                </c:pt>
                <c:pt idx="3">
                  <c:v>-3.2221363000000003E-2</c:v>
                </c:pt>
                <c:pt idx="4">
                  <c:v>-0.13943641000000001</c:v>
                </c:pt>
                <c:pt idx="5">
                  <c:v>-8.0502434999999997E-2</c:v>
                </c:pt>
                <c:pt idx="6">
                  <c:v>-0.15665796300000001</c:v>
                </c:pt>
                <c:pt idx="7">
                  <c:v>-0.121148825</c:v>
                </c:pt>
                <c:pt idx="8">
                  <c:v>-0.62303591300000005</c:v>
                </c:pt>
                <c:pt idx="9">
                  <c:v>-5.7960711999999998E-2</c:v>
                </c:pt>
                <c:pt idx="10">
                  <c:v>-6.5345880999999995E-2</c:v>
                </c:pt>
                <c:pt idx="11">
                  <c:v>0.242736692</c:v>
                </c:pt>
                <c:pt idx="12">
                  <c:v>-0.28604191699999998</c:v>
                </c:pt>
                <c:pt idx="13">
                  <c:v>-6.8435537000000005E-2</c:v>
                </c:pt>
                <c:pt idx="14">
                  <c:v>-0.27626166899999999</c:v>
                </c:pt>
                <c:pt idx="15">
                  <c:v>-7.1801566999999997E-2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Coefficient'!$F$179:$F$195</c:f>
              <c:numCache>
                <c:formatCode>General</c:formatCode>
                <c:ptCount val="17"/>
                <c:pt idx="0">
                  <c:v>-0.21564856711915537</c:v>
                </c:pt>
                <c:pt idx="1">
                  <c:v>0.30890688259109345</c:v>
                </c:pt>
                <c:pt idx="2">
                  <c:v>3.5151515151515156E-2</c:v>
                </c:pt>
                <c:pt idx="3">
                  <c:v>1.5744489428699548E-3</c:v>
                </c:pt>
                <c:pt idx="4">
                  <c:v>-9.540047581284683E-2</c:v>
                </c:pt>
                <c:pt idx="5">
                  <c:v>4.3317576278470105E-2</c:v>
                </c:pt>
                <c:pt idx="6">
                  <c:v>-6.9106699751861012E-2</c:v>
                </c:pt>
                <c:pt idx="7">
                  <c:v>-0.10244575936883626</c:v>
                </c:pt>
                <c:pt idx="8">
                  <c:v>-1.5429079590929207E-2</c:v>
                </c:pt>
                <c:pt idx="9">
                  <c:v>-0.32222222222222208</c:v>
                </c:pt>
                <c:pt idx="10">
                  <c:v>-0.20022735884804854</c:v>
                </c:pt>
                <c:pt idx="11">
                  <c:v>7.2137745974955481E-2</c:v>
                </c:pt>
                <c:pt idx="12">
                  <c:v>7.0950226244343773E-2</c:v>
                </c:pt>
                <c:pt idx="13">
                  <c:v>5.8497316636851648E-2</c:v>
                </c:pt>
                <c:pt idx="14">
                  <c:v>0.19578163771712154</c:v>
                </c:pt>
                <c:pt idx="15">
                  <c:v>0.18687782805429887</c:v>
                </c:pt>
                <c:pt idx="16">
                  <c:v>-0.47186147186147187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76032"/>
        <c:axId val="71277568"/>
      </c:scatterChart>
      <c:valAx>
        <c:axId val="71276032"/>
        <c:scaling>
          <c:orientation val="minMax"/>
          <c:max val="0.8"/>
          <c:min val="-0.8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277568"/>
        <c:crosses val="autoZero"/>
        <c:crossBetween val="midCat"/>
      </c:valAx>
      <c:valAx>
        <c:axId val="71277568"/>
        <c:scaling>
          <c:orientation val="maxMin"/>
          <c:max val="20"/>
        </c:scaling>
        <c:delete val="1"/>
        <c:axPos val="l"/>
        <c:numFmt formatCode="General" sourceLinked="1"/>
        <c:majorTickMark val="out"/>
        <c:minorTickMark val="none"/>
        <c:tickLblPos val="nextTo"/>
        <c:crossAx val="71276032"/>
        <c:crossesAt val="-0.8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4.714129483814522E-2"/>
          <c:y val="0.90007645017527171"/>
          <c:w val="0.90016185476815402"/>
          <c:h val="8.6500731032781969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ambria Math"/>
                <a:ea typeface="Cambria Math"/>
              </a:defRPr>
            </a:pPr>
            <a:r>
              <a:rPr lang="en-US" sz="2800">
                <a:latin typeface="Times New Roman" pitchFamily="18" charset="0"/>
                <a:ea typeface="Cambria Math"/>
                <a:cs typeface="Times New Roman" pitchFamily="18" charset="0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Mg, Zr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266697050044141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908130169172869E-2"/>
          <c:y val="0.12935027525891393"/>
          <c:w val="0.91366876456440338"/>
          <c:h val="0.7362456768716183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Coefficient'!$G$3:$G$18</c:f>
              <c:numCache>
                <c:formatCode>General</c:formatCode>
                <c:ptCount val="16"/>
                <c:pt idx="0">
                  <c:v>-0.326572529</c:v>
                </c:pt>
                <c:pt idx="1">
                  <c:v>-0.378832952</c:v>
                </c:pt>
                <c:pt idx="2">
                  <c:v>-0.19736842099999999</c:v>
                </c:pt>
                <c:pt idx="3">
                  <c:v>-0.36502923999999998</c:v>
                </c:pt>
                <c:pt idx="4">
                  <c:v>-0.37248803800000002</c:v>
                </c:pt>
                <c:pt idx="5">
                  <c:v>-0.253552632</c:v>
                </c:pt>
                <c:pt idx="6">
                  <c:v>-0.117105263</c:v>
                </c:pt>
                <c:pt idx="7">
                  <c:v>-0.14385964900000001</c:v>
                </c:pt>
                <c:pt idx="8">
                  <c:v>-0.21374865700000001</c:v>
                </c:pt>
                <c:pt idx="9">
                  <c:v>-0.13672514599999999</c:v>
                </c:pt>
                <c:pt idx="10">
                  <c:v>-5.2894736999999997E-2</c:v>
                </c:pt>
                <c:pt idx="11">
                  <c:v>8.5913313000000005E-2</c:v>
                </c:pt>
                <c:pt idx="12">
                  <c:v>8.5913313000000005E-2</c:v>
                </c:pt>
                <c:pt idx="13">
                  <c:v>-7.9085873000000001E-2</c:v>
                </c:pt>
                <c:pt idx="14">
                  <c:v>7.7485380000000001E-3</c:v>
                </c:pt>
                <c:pt idx="15">
                  <c:v>-0.25320366100000002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Coefficient'!$G$25:$G$40</c:f>
              <c:numCache>
                <c:formatCode>General</c:formatCode>
                <c:ptCount val="16"/>
                <c:pt idx="0">
                  <c:v>-0.69041353400000005</c:v>
                </c:pt>
                <c:pt idx="1">
                  <c:v>-0.472046784</c:v>
                </c:pt>
                <c:pt idx="2">
                  <c:v>-0.59591651499999998</c:v>
                </c:pt>
                <c:pt idx="3">
                  <c:v>-0.45560640699999999</c:v>
                </c:pt>
                <c:pt idx="4">
                  <c:v>-0.42923976600000002</c:v>
                </c:pt>
                <c:pt idx="5">
                  <c:v>-0.42768878700000001</c:v>
                </c:pt>
                <c:pt idx="6">
                  <c:v>-0.192781955</c:v>
                </c:pt>
                <c:pt idx="7">
                  <c:v>-0.192781955</c:v>
                </c:pt>
                <c:pt idx="8">
                  <c:v>-0.436519871</c:v>
                </c:pt>
                <c:pt idx="9">
                  <c:v>-0.21038406800000001</c:v>
                </c:pt>
                <c:pt idx="10">
                  <c:v>-0.24264507399999999</c:v>
                </c:pt>
                <c:pt idx="11">
                  <c:v>-1</c:v>
                </c:pt>
                <c:pt idx="12">
                  <c:v>8.9633173999999996E-2</c:v>
                </c:pt>
                <c:pt idx="13">
                  <c:v>0.33007518800000002</c:v>
                </c:pt>
                <c:pt idx="14">
                  <c:v>0.11909774400000001</c:v>
                </c:pt>
                <c:pt idx="15">
                  <c:v>0.12854864399999999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Coefficient'!$G$47:$G$61</c:f>
              <c:numCache>
                <c:formatCode>General</c:formatCode>
                <c:ptCount val="15"/>
                <c:pt idx="0">
                  <c:v>-0.52169710000000002</c:v>
                </c:pt>
                <c:pt idx="1">
                  <c:v>-0.678947368</c:v>
                </c:pt>
                <c:pt idx="2">
                  <c:v>-0.50204081599999995</c:v>
                </c:pt>
                <c:pt idx="3">
                  <c:v>-0.68898026300000004</c:v>
                </c:pt>
                <c:pt idx="4">
                  <c:v>-0.61949317699999995</c:v>
                </c:pt>
                <c:pt idx="5">
                  <c:v>-0.51173245599999995</c:v>
                </c:pt>
                <c:pt idx="6">
                  <c:v>-0.319674185</c:v>
                </c:pt>
                <c:pt idx="7">
                  <c:v>-0.104944179</c:v>
                </c:pt>
                <c:pt idx="8">
                  <c:v>6.1257310000000002E-2</c:v>
                </c:pt>
                <c:pt idx="9">
                  <c:v>0.22</c:v>
                </c:pt>
                <c:pt idx="10">
                  <c:v>-1.8496241E-2</c:v>
                </c:pt>
                <c:pt idx="11">
                  <c:v>0.23242784399999999</c:v>
                </c:pt>
                <c:pt idx="12">
                  <c:v>2.5584795E-2</c:v>
                </c:pt>
                <c:pt idx="13">
                  <c:v>-0.14137086900000001</c:v>
                </c:pt>
                <c:pt idx="14">
                  <c:v>-4.5290859000000003E-2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9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Coefficient'!$G$78:$G$82</c:f>
              <c:numCache>
                <c:formatCode>General</c:formatCode>
                <c:ptCount val="5"/>
                <c:pt idx="0">
                  <c:v>0.14256965944272459</c:v>
                </c:pt>
                <c:pt idx="1">
                  <c:v>9.5356037151702822E-2</c:v>
                </c:pt>
                <c:pt idx="2">
                  <c:v>3.6541353383458652E-2</c:v>
                </c:pt>
                <c:pt idx="3">
                  <c:v>0.27313974591651546</c:v>
                </c:pt>
                <c:pt idx="4">
                  <c:v>0.14800637958532703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Coefficient'!$G$90:$G$105</c:f>
              <c:numCache>
                <c:formatCode>General</c:formatCode>
                <c:ptCount val="16"/>
                <c:pt idx="0">
                  <c:v>-0.235849057</c:v>
                </c:pt>
                <c:pt idx="1">
                  <c:v>-0.20277534</c:v>
                </c:pt>
                <c:pt idx="2">
                  <c:v>-0.178906338</c:v>
                </c:pt>
                <c:pt idx="3">
                  <c:v>-0.23135405100000001</c:v>
                </c:pt>
                <c:pt idx="4">
                  <c:v>-0.27453388400000001</c:v>
                </c:pt>
                <c:pt idx="5">
                  <c:v>-0.25618574199999999</c:v>
                </c:pt>
                <c:pt idx="6">
                  <c:v>-0.35648004900000002</c:v>
                </c:pt>
                <c:pt idx="7">
                  <c:v>-0.330885506</c:v>
                </c:pt>
                <c:pt idx="8">
                  <c:v>-0.25033296300000002</c:v>
                </c:pt>
                <c:pt idx="9">
                  <c:v>-0.26584566700000001</c:v>
                </c:pt>
                <c:pt idx="10">
                  <c:v>-0.16276570300000001</c:v>
                </c:pt>
                <c:pt idx="11">
                  <c:v>-0.32635289200000001</c:v>
                </c:pt>
                <c:pt idx="12">
                  <c:v>-0.274483378</c:v>
                </c:pt>
                <c:pt idx="13">
                  <c:v>-0.158756801</c:v>
                </c:pt>
                <c:pt idx="14">
                  <c:v>-0.106056964</c:v>
                </c:pt>
                <c:pt idx="15">
                  <c:v>-0.15404970100000001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Coefficient'!$G$112:$G$129</c:f>
              <c:numCache>
                <c:formatCode>General</c:formatCode>
                <c:ptCount val="18"/>
                <c:pt idx="0">
                  <c:v>-0.239225986</c:v>
                </c:pt>
                <c:pt idx="1">
                  <c:v>-0.14089538900000001</c:v>
                </c:pt>
                <c:pt idx="2">
                  <c:v>-6.6571733999999994E-2</c:v>
                </c:pt>
                <c:pt idx="3">
                  <c:v>-0.27741745299999998</c:v>
                </c:pt>
                <c:pt idx="4">
                  <c:v>-0.43634917000000001</c:v>
                </c:pt>
                <c:pt idx="5">
                  <c:v>-0.12425876</c:v>
                </c:pt>
                <c:pt idx="6">
                  <c:v>-8.7769542000000006E-2</c:v>
                </c:pt>
                <c:pt idx="7">
                  <c:v>-2.3584909999999999E-3</c:v>
                </c:pt>
                <c:pt idx="8">
                  <c:v>-0.12849707199999999</c:v>
                </c:pt>
                <c:pt idx="9">
                  <c:v>-5.8127271000000001E-2</c:v>
                </c:pt>
                <c:pt idx="10">
                  <c:v>-0.106974394</c:v>
                </c:pt>
                <c:pt idx="11">
                  <c:v>-0.12089251600000001</c:v>
                </c:pt>
                <c:pt idx="12">
                  <c:v>-0.13066037699999999</c:v>
                </c:pt>
                <c:pt idx="13">
                  <c:v>-4.9359838000000003E-2</c:v>
                </c:pt>
                <c:pt idx="14">
                  <c:v>7.5471698000000004E-2</c:v>
                </c:pt>
                <c:pt idx="15">
                  <c:v>0.105345912</c:v>
                </c:pt>
                <c:pt idx="16">
                  <c:v>0.173241852</c:v>
                </c:pt>
                <c:pt idx="17">
                  <c:v>-0.22121014999999999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Coefficient'!$G$136:$G$151</c:f>
              <c:numCache>
                <c:formatCode>General</c:formatCode>
                <c:ptCount val="16"/>
                <c:pt idx="0">
                  <c:v>-0.55947024700000003</c:v>
                </c:pt>
                <c:pt idx="1">
                  <c:v>-0.403113208</c:v>
                </c:pt>
                <c:pt idx="2">
                  <c:v>-0.45036734</c:v>
                </c:pt>
                <c:pt idx="3">
                  <c:v>-0.28802571900000001</c:v>
                </c:pt>
                <c:pt idx="4">
                  <c:v>-0.32295434499999998</c:v>
                </c:pt>
                <c:pt idx="5">
                  <c:v>-0.27623661399999999</c:v>
                </c:pt>
                <c:pt idx="6">
                  <c:v>-0.30746140700000002</c:v>
                </c:pt>
                <c:pt idx="7">
                  <c:v>-0.27830188700000003</c:v>
                </c:pt>
                <c:pt idx="8">
                  <c:v>-0.65224268399999996</c:v>
                </c:pt>
                <c:pt idx="9">
                  <c:v>-0.21451150799999999</c:v>
                </c:pt>
                <c:pt idx="10">
                  <c:v>-0.18453244899999999</c:v>
                </c:pt>
                <c:pt idx="11">
                  <c:v>-2.3855306E-2</c:v>
                </c:pt>
                <c:pt idx="12">
                  <c:v>-0.360530342</c:v>
                </c:pt>
                <c:pt idx="13">
                  <c:v>-0.223916369</c:v>
                </c:pt>
                <c:pt idx="14">
                  <c:v>-0.381235461</c:v>
                </c:pt>
                <c:pt idx="15">
                  <c:v>-0.227358491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Coefficient'!$G$179:$G$195</c:f>
              <c:numCache>
                <c:formatCode>General</c:formatCode>
                <c:ptCount val="17"/>
                <c:pt idx="0">
                  <c:v>-0.38622291021671817</c:v>
                </c:pt>
                <c:pt idx="1">
                  <c:v>1.3850415512465464E-2</c:v>
                </c:pt>
                <c:pt idx="2">
                  <c:v>-0.15358851674641139</c:v>
                </c:pt>
                <c:pt idx="3">
                  <c:v>-0.19267466912896269</c:v>
                </c:pt>
                <c:pt idx="4">
                  <c:v>-0.23874118285404211</c:v>
                </c:pt>
                <c:pt idx="5">
                  <c:v>-0.17494854454572173</c:v>
                </c:pt>
                <c:pt idx="6">
                  <c:v>-0.25778155065082065</c:v>
                </c:pt>
                <c:pt idx="7">
                  <c:v>-0.24264507422402148</c:v>
                </c:pt>
                <c:pt idx="8">
                  <c:v>-0.16489199878308469</c:v>
                </c:pt>
                <c:pt idx="9">
                  <c:v>-3.3087103724222633E-2</c:v>
                </c:pt>
                <c:pt idx="10">
                  <c:v>-0.29621467461757833</c:v>
                </c:pt>
                <c:pt idx="11">
                  <c:v>-2.0042839657282596E-2</c:v>
                </c:pt>
                <c:pt idx="12">
                  <c:v>-0.1029411764705882</c:v>
                </c:pt>
                <c:pt idx="13">
                  <c:v>2.6621787025703947E-2</c:v>
                </c:pt>
                <c:pt idx="14">
                  <c:v>0.15993208828522931</c:v>
                </c:pt>
                <c:pt idx="15">
                  <c:v>0.35345717234262142</c:v>
                </c:pt>
                <c:pt idx="16">
                  <c:v>-7.5757575757575579E-2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40320"/>
        <c:axId val="72841856"/>
      </c:scatterChart>
      <c:valAx>
        <c:axId val="72840320"/>
        <c:scaling>
          <c:orientation val="minMax"/>
          <c:max val="0.8"/>
          <c:min val="-0.8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2841856"/>
        <c:crosses val="autoZero"/>
        <c:crossBetween val="midCat"/>
      </c:valAx>
      <c:valAx>
        <c:axId val="72841856"/>
        <c:scaling>
          <c:orientation val="maxMin"/>
          <c:max val="20"/>
        </c:scaling>
        <c:delete val="1"/>
        <c:axPos val="l"/>
        <c:numFmt formatCode="General" sourceLinked="1"/>
        <c:majorTickMark val="out"/>
        <c:minorTickMark val="none"/>
        <c:tickLblPos val="nextTo"/>
        <c:crossAx val="72840320"/>
        <c:crossesAt val="-1.5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6.3224846894138237E-2"/>
          <c:y val="0.88816434046827197"/>
          <c:w val="0.91243919510061244"/>
          <c:h val="9.9638420648682446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ambria Math"/>
                <a:ea typeface="Cambria Math"/>
              </a:defRPr>
            </a:pPr>
            <a:r>
              <a:rPr lang="en-US" sz="2800">
                <a:latin typeface="Times New Roman" pitchFamily="18" charset="0"/>
                <a:ea typeface="Cambria Math"/>
                <a:cs typeface="Times New Roman" pitchFamily="18" charset="0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Mn, Zr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2060411198600178"/>
          <c:y val="7.01139286932143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47222222222223"/>
          <c:y val="0.11859780239760193"/>
          <c:w val="0.81163888888888891"/>
          <c:h val="0.750885395379068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Coefficient'!$H$3:$H$18</c:f>
              <c:numCache>
                <c:formatCode>General</c:formatCode>
                <c:ptCount val="16"/>
                <c:pt idx="0">
                  <c:v>-0.25609756099999997</c:v>
                </c:pt>
                <c:pt idx="1">
                  <c:v>0.19347826100000001</c:v>
                </c:pt>
                <c:pt idx="2">
                  <c:v>0.123684211</c:v>
                </c:pt>
                <c:pt idx="3">
                  <c:v>-5.1111111000000001E-2</c:v>
                </c:pt>
                <c:pt idx="4">
                  <c:v>0.247727273</c:v>
                </c:pt>
                <c:pt idx="5">
                  <c:v>0.83</c:v>
                </c:pt>
                <c:pt idx="6">
                  <c:v>0.186111111</c:v>
                </c:pt>
                <c:pt idx="7">
                  <c:v>0.56410256400000003</c:v>
                </c:pt>
                <c:pt idx="8">
                  <c:v>1.1163265309999999</c:v>
                </c:pt>
                <c:pt idx="9">
                  <c:v>0.49111111099999999</c:v>
                </c:pt>
                <c:pt idx="10">
                  <c:v>0.22</c:v>
                </c:pt>
                <c:pt idx="11">
                  <c:v>-0.102941176</c:v>
                </c:pt>
                <c:pt idx="12">
                  <c:v>7.6470588000000006E-2</c:v>
                </c:pt>
                <c:pt idx="13">
                  <c:v>-0.19736842099999999</c:v>
                </c:pt>
                <c:pt idx="14">
                  <c:v>-0.491666667</c:v>
                </c:pt>
                <c:pt idx="15">
                  <c:v>-0.20434782600000001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Coefficient'!$H$25:$H$40</c:f>
              <c:numCache>
                <c:formatCode>General</c:formatCode>
                <c:ptCount val="16"/>
                <c:pt idx="0">
                  <c:v>0.68839285699999997</c:v>
                </c:pt>
                <c:pt idx="1">
                  <c:v>-0.57977777799999997</c:v>
                </c:pt>
                <c:pt idx="2">
                  <c:v>6.2241378999999999E-2</c:v>
                </c:pt>
                <c:pt idx="3">
                  <c:v>0.75043478299999999</c:v>
                </c:pt>
                <c:pt idx="4">
                  <c:v>0.15222222199999999</c:v>
                </c:pt>
                <c:pt idx="5">
                  <c:v>0.127173913</c:v>
                </c:pt>
                <c:pt idx="6">
                  <c:v>5.0825714289999997</c:v>
                </c:pt>
                <c:pt idx="7">
                  <c:v>2.3811428569999999</c:v>
                </c:pt>
                <c:pt idx="8">
                  <c:v>0.83</c:v>
                </c:pt>
                <c:pt idx="9">
                  <c:v>1.802702703</c:v>
                </c:pt>
                <c:pt idx="10">
                  <c:v>0.32948717900000002</c:v>
                </c:pt>
                <c:pt idx="11">
                  <c:v>0.33437499999999998</c:v>
                </c:pt>
                <c:pt idx="12">
                  <c:v>0.14606060600000001</c:v>
                </c:pt>
                <c:pt idx="13">
                  <c:v>0.35071428599999999</c:v>
                </c:pt>
                <c:pt idx="14">
                  <c:v>0.22</c:v>
                </c:pt>
                <c:pt idx="15">
                  <c:v>0.14606060600000001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Coefficient'!$H$47:$H$61</c:f>
              <c:numCache>
                <c:formatCode>General</c:formatCode>
                <c:ptCount val="15"/>
                <c:pt idx="0">
                  <c:v>-4.1428570999999997E-2</c:v>
                </c:pt>
                <c:pt idx="1">
                  <c:v>-0.537878788</c:v>
                </c:pt>
                <c:pt idx="2">
                  <c:v>-0.12857142899999999</c:v>
                </c:pt>
                <c:pt idx="3">
                  <c:v>-0.5234375</c:v>
                </c:pt>
                <c:pt idx="4">
                  <c:v>1.6666667E-2</c:v>
                </c:pt>
                <c:pt idx="5">
                  <c:v>0.27083333300000001</c:v>
                </c:pt>
                <c:pt idx="6">
                  <c:v>0.452380952</c:v>
                </c:pt>
                <c:pt idx="7">
                  <c:v>2.881818182</c:v>
                </c:pt>
                <c:pt idx="8">
                  <c:v>0.52500000000000002</c:v>
                </c:pt>
                <c:pt idx="9">
                  <c:v>-6.4666666999999997E-2</c:v>
                </c:pt>
                <c:pt idx="10">
                  <c:v>-0.320285714</c:v>
                </c:pt>
                <c:pt idx="11">
                  <c:v>-0.39</c:v>
                </c:pt>
                <c:pt idx="12">
                  <c:v>-0.22055555600000001</c:v>
                </c:pt>
                <c:pt idx="13">
                  <c:v>-0.23395348799999999</c:v>
                </c:pt>
                <c:pt idx="14">
                  <c:v>-0.133157895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Coefficient'!$H$78:$H$82</c:f>
              <c:numCache>
                <c:formatCode>General</c:formatCode>
                <c:ptCount val="5"/>
                <c:pt idx="0">
                  <c:v>0.97352941176470598</c:v>
                </c:pt>
                <c:pt idx="1">
                  <c:v>0.43529411764705905</c:v>
                </c:pt>
                <c:pt idx="2">
                  <c:v>0.21999999999999997</c:v>
                </c:pt>
                <c:pt idx="3">
                  <c:v>5.1724137931034697E-2</c:v>
                </c:pt>
                <c:pt idx="4">
                  <c:v>-7.5757575757575801E-2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Coefficient'!$H$90:$H$105</c:f>
              <c:numCache>
                <c:formatCode>General</c:formatCode>
                <c:ptCount val="16"/>
                <c:pt idx="0">
                  <c:v>-0.428571429</c:v>
                </c:pt>
                <c:pt idx="1">
                  <c:v>-5.8139530000000002E-3</c:v>
                </c:pt>
                <c:pt idx="2">
                  <c:v>-0.26860564599999998</c:v>
                </c:pt>
                <c:pt idx="3">
                  <c:v>-0.13781512600000001</c:v>
                </c:pt>
                <c:pt idx="4">
                  <c:v>1.1834320000000001E-2</c:v>
                </c:pt>
                <c:pt idx="5">
                  <c:v>-0.41488451700000001</c:v>
                </c:pt>
                <c:pt idx="6">
                  <c:v>-0.46604215500000001</c:v>
                </c:pt>
                <c:pt idx="7">
                  <c:v>-0.58360389599999996</c:v>
                </c:pt>
                <c:pt idx="8">
                  <c:v>-0.71260504199999997</c:v>
                </c:pt>
                <c:pt idx="9">
                  <c:v>0.17023096700000001</c:v>
                </c:pt>
                <c:pt idx="10">
                  <c:v>-0.53616636500000003</c:v>
                </c:pt>
                <c:pt idx="11">
                  <c:v>0.87912087900000002</c:v>
                </c:pt>
                <c:pt idx="12">
                  <c:v>-0.61224489800000004</c:v>
                </c:pt>
                <c:pt idx="13">
                  <c:v>4.9079755000000003E-2</c:v>
                </c:pt>
                <c:pt idx="14">
                  <c:v>-0.53321201100000004</c:v>
                </c:pt>
                <c:pt idx="15">
                  <c:v>-0.404181185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Coefficient'!$H$112:$H$129</c:f>
              <c:numCache>
                <c:formatCode>General</c:formatCode>
                <c:ptCount val="18"/>
                <c:pt idx="0">
                  <c:v>-0.298029557</c:v>
                </c:pt>
                <c:pt idx="1">
                  <c:v>0.52678571399999996</c:v>
                </c:pt>
                <c:pt idx="2">
                  <c:v>-0.13271343999999999</c:v>
                </c:pt>
                <c:pt idx="3">
                  <c:v>-0.53908355799999996</c:v>
                </c:pt>
                <c:pt idx="4">
                  <c:v>-0.491071429</c:v>
                </c:pt>
                <c:pt idx="5">
                  <c:v>0.37349397600000001</c:v>
                </c:pt>
                <c:pt idx="6">
                  <c:v>-0.58122448999999998</c:v>
                </c:pt>
                <c:pt idx="7">
                  <c:v>1.7857142999999999E-2</c:v>
                </c:pt>
                <c:pt idx="8">
                  <c:v>-0.35714285699999998</c:v>
                </c:pt>
                <c:pt idx="9">
                  <c:v>-0.57881773400000003</c:v>
                </c:pt>
                <c:pt idx="10">
                  <c:v>-0.393078971</c:v>
                </c:pt>
                <c:pt idx="11">
                  <c:v>0.30867346899999998</c:v>
                </c:pt>
                <c:pt idx="12">
                  <c:v>-0.176565008</c:v>
                </c:pt>
                <c:pt idx="13">
                  <c:v>-0.18571428600000001</c:v>
                </c:pt>
                <c:pt idx="14">
                  <c:v>-0.70918367299999996</c:v>
                </c:pt>
                <c:pt idx="15">
                  <c:v>-0.69841269800000005</c:v>
                </c:pt>
                <c:pt idx="16">
                  <c:v>-0.39682539700000002</c:v>
                </c:pt>
                <c:pt idx="17">
                  <c:v>-0.52411873799999997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Coefficient'!$H$136:$H$151</c:f>
              <c:numCache>
                <c:formatCode>General</c:formatCode>
                <c:ptCount val="16"/>
                <c:pt idx="0">
                  <c:v>-0.53021978000000003</c:v>
                </c:pt>
                <c:pt idx="1">
                  <c:v>-0.75571428600000001</c:v>
                </c:pt>
                <c:pt idx="2">
                  <c:v>-0.35145385600000001</c:v>
                </c:pt>
                <c:pt idx="3">
                  <c:v>-0.59058260200000001</c:v>
                </c:pt>
                <c:pt idx="4">
                  <c:v>-0.367135455</c:v>
                </c:pt>
                <c:pt idx="5">
                  <c:v>-0.47181467199999999</c:v>
                </c:pt>
                <c:pt idx="6">
                  <c:v>-0.50649350599999998</c:v>
                </c:pt>
                <c:pt idx="7">
                  <c:v>2.8571428999999999E-2</c:v>
                </c:pt>
                <c:pt idx="8">
                  <c:v>-0.41488451700000001</c:v>
                </c:pt>
                <c:pt idx="9">
                  <c:v>-0.48840688100000001</c:v>
                </c:pt>
                <c:pt idx="10">
                  <c:v>-0.46310832000000002</c:v>
                </c:pt>
                <c:pt idx="11">
                  <c:v>-0.688808007</c:v>
                </c:pt>
                <c:pt idx="12">
                  <c:v>1.090733591</c:v>
                </c:pt>
                <c:pt idx="13">
                  <c:v>-7.5675675999999997E-2</c:v>
                </c:pt>
                <c:pt idx="14">
                  <c:v>-0.44227005899999999</c:v>
                </c:pt>
                <c:pt idx="15">
                  <c:v>-0.61428571399999998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Coefficient'!$H$179:$H$195</c:f>
              <c:numCache>
                <c:formatCode>General</c:formatCode>
                <c:ptCount val="17"/>
                <c:pt idx="0">
                  <c:v>0.79411764705882359</c:v>
                </c:pt>
                <c:pt idx="1">
                  <c:v>0.20394736842105288</c:v>
                </c:pt>
                <c:pt idx="2">
                  <c:v>2.3272727272727267</c:v>
                </c:pt>
                <c:pt idx="3">
                  <c:v>0.60526315789473673</c:v>
                </c:pt>
                <c:pt idx="4">
                  <c:v>-0.21391752577319578</c:v>
                </c:pt>
                <c:pt idx="5">
                  <c:v>-0.14804469273743015</c:v>
                </c:pt>
                <c:pt idx="6">
                  <c:v>0.47580645161290303</c:v>
                </c:pt>
                <c:pt idx="7">
                  <c:v>-6.1538461538461431E-2</c:v>
                </c:pt>
                <c:pt idx="8">
                  <c:v>-0.11849710982658945</c:v>
                </c:pt>
                <c:pt idx="9">
                  <c:v>10.415204678362574</c:v>
                </c:pt>
                <c:pt idx="10">
                  <c:v>-0.24876847290640391</c:v>
                </c:pt>
                <c:pt idx="11">
                  <c:v>0.59593023255813948</c:v>
                </c:pt>
                <c:pt idx="12">
                  <c:v>0.79411764705882382</c:v>
                </c:pt>
                <c:pt idx="13">
                  <c:v>0.41860465116279078</c:v>
                </c:pt>
                <c:pt idx="14">
                  <c:v>-0.6064516129032258</c:v>
                </c:pt>
                <c:pt idx="15">
                  <c:v>-3.2679738562090277E-3</c:v>
                </c:pt>
                <c:pt idx="16">
                  <c:v>1.508658008658009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17760"/>
        <c:axId val="72919296"/>
      </c:scatterChart>
      <c:valAx>
        <c:axId val="72917760"/>
        <c:scaling>
          <c:orientation val="minMax"/>
          <c:max val="3"/>
          <c:min val="-1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2919296"/>
        <c:crosses val="autoZero"/>
        <c:crossBetween val="midCat"/>
      </c:valAx>
      <c:valAx>
        <c:axId val="72919296"/>
        <c:scaling>
          <c:orientation val="maxMin"/>
          <c:max val="2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Depth (bgl) (m)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765646125616556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2917760"/>
        <c:crossesAt val="-1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4891513560804892E-2"/>
          <c:y val="0.89157423804470104"/>
          <c:w val="0.92077252843394575"/>
          <c:h val="9.1671845466692839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26673228346453"/>
          <c:y val="0.13251377361613581"/>
          <c:w val="0.74759322110598248"/>
          <c:h val="0.70430635359769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Elements'!$C$3:$C$18</c:f>
              <c:numCache>
                <c:formatCode>General</c:formatCode>
                <c:ptCount val="16"/>
                <c:pt idx="0">
                  <c:v>11.1</c:v>
                </c:pt>
                <c:pt idx="1">
                  <c:v>11</c:v>
                </c:pt>
                <c:pt idx="2">
                  <c:v>11.5</c:v>
                </c:pt>
                <c:pt idx="3">
                  <c:v>10.4</c:v>
                </c:pt>
                <c:pt idx="4">
                  <c:v>10.199999999999999</c:v>
                </c:pt>
                <c:pt idx="5">
                  <c:v>9.6</c:v>
                </c:pt>
                <c:pt idx="6">
                  <c:v>10.7</c:v>
                </c:pt>
                <c:pt idx="7">
                  <c:v>10.9</c:v>
                </c:pt>
                <c:pt idx="8">
                  <c:v>8.1999999999999993</c:v>
                </c:pt>
                <c:pt idx="9">
                  <c:v>10.5</c:v>
                </c:pt>
                <c:pt idx="10">
                  <c:v>10.7</c:v>
                </c:pt>
                <c:pt idx="11">
                  <c:v>11.3</c:v>
                </c:pt>
                <c:pt idx="12">
                  <c:v>11.4</c:v>
                </c:pt>
                <c:pt idx="13">
                  <c:v>11</c:v>
                </c:pt>
                <c:pt idx="14">
                  <c:v>11.2</c:v>
                </c:pt>
                <c:pt idx="15">
                  <c:v>10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Elements'!$C$22:$C$38</c:f>
              <c:numCache>
                <c:formatCode>General</c:formatCode>
                <c:ptCount val="17"/>
                <c:pt idx="0">
                  <c:v>8.3000000000000007</c:v>
                </c:pt>
                <c:pt idx="1">
                  <c:v>10.199999999999999</c:v>
                </c:pt>
                <c:pt idx="2">
                  <c:v>9.6999999999999993</c:v>
                </c:pt>
                <c:pt idx="3">
                  <c:v>10.5</c:v>
                </c:pt>
                <c:pt idx="4">
                  <c:v>10.6</c:v>
                </c:pt>
                <c:pt idx="5">
                  <c:v>10.6</c:v>
                </c:pt>
                <c:pt idx="6">
                  <c:v>9.9</c:v>
                </c:pt>
                <c:pt idx="7">
                  <c:v>10.7</c:v>
                </c:pt>
                <c:pt idx="8">
                  <c:v>10.3</c:v>
                </c:pt>
                <c:pt idx="9">
                  <c:v>8.6</c:v>
                </c:pt>
                <c:pt idx="10">
                  <c:v>10.5</c:v>
                </c:pt>
                <c:pt idx="11">
                  <c:v>11.4</c:v>
                </c:pt>
                <c:pt idx="12">
                  <c:v>11.2</c:v>
                </c:pt>
                <c:pt idx="13">
                  <c:v>11.2</c:v>
                </c:pt>
                <c:pt idx="14">
                  <c:v>10.6</c:v>
                </c:pt>
                <c:pt idx="15">
                  <c:v>11.2</c:v>
                </c:pt>
                <c:pt idx="16">
                  <c:v>10.6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Elements'!$C$42:$C$56</c:f>
              <c:numCache>
                <c:formatCode>General</c:formatCode>
                <c:ptCount val="15"/>
                <c:pt idx="0">
                  <c:v>10.199999999999999</c:v>
                </c:pt>
                <c:pt idx="1">
                  <c:v>8.8000000000000007</c:v>
                </c:pt>
                <c:pt idx="2">
                  <c:v>10.199999999999999</c:v>
                </c:pt>
                <c:pt idx="3">
                  <c:v>8.9</c:v>
                </c:pt>
                <c:pt idx="4">
                  <c:v>9.8000000000000007</c:v>
                </c:pt>
                <c:pt idx="5">
                  <c:v>10.1</c:v>
                </c:pt>
                <c:pt idx="6">
                  <c:v>10.6</c:v>
                </c:pt>
                <c:pt idx="7">
                  <c:v>9.3000000000000007</c:v>
                </c:pt>
                <c:pt idx="8">
                  <c:v>11</c:v>
                </c:pt>
                <c:pt idx="9">
                  <c:v>11.4</c:v>
                </c:pt>
                <c:pt idx="10">
                  <c:v>11.1</c:v>
                </c:pt>
                <c:pt idx="11">
                  <c:v>11.5</c:v>
                </c:pt>
                <c:pt idx="12">
                  <c:v>11.3</c:v>
                </c:pt>
                <c:pt idx="13">
                  <c:v>10.1</c:v>
                </c:pt>
                <c:pt idx="14">
                  <c:v>10.4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6"/>
          <c:order val="3"/>
          <c:tx>
            <c:strRef>
              <c:f>'Major Elements'!$A$58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9"/>
            <c:spPr>
              <a:solidFill>
                <a:srgbClr val="66CCFF"/>
              </a:solidFill>
              <a:effectLst/>
            </c:spPr>
          </c:marker>
          <c:xVal>
            <c:numRef>
              <c:f>'Major Elements'!$C$60:$C$64</c:f>
              <c:numCache>
                <c:formatCode>General</c:formatCode>
                <c:ptCount val="5"/>
                <c:pt idx="0">
                  <c:v>10.3</c:v>
                </c:pt>
                <c:pt idx="1">
                  <c:v>10.5</c:v>
                </c:pt>
                <c:pt idx="2">
                  <c:v>10.7</c:v>
                </c:pt>
                <c:pt idx="3">
                  <c:v>11.4</c:v>
                </c:pt>
                <c:pt idx="4">
                  <c:v>11.2</c:v>
                </c:pt>
              </c:numCache>
            </c:numRef>
          </c:xVal>
          <c:yVal>
            <c:numRef>
              <c:f>'Major Elements'!$B$60:$B$64</c:f>
              <c:numCache>
                <c:formatCode>General</c:formatCode>
                <c:ptCount val="5"/>
                <c:pt idx="0">
                  <c:v>-9.5</c:v>
                </c:pt>
                <c:pt idx="1">
                  <c:v>-11.1</c:v>
                </c:pt>
                <c:pt idx="2">
                  <c:v>-12.6</c:v>
                </c:pt>
                <c:pt idx="3">
                  <c:v>-14.4</c:v>
                </c:pt>
                <c:pt idx="4">
                  <c:v>-15.9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Elements'!$C$71:$C$86</c:f>
              <c:numCache>
                <c:formatCode>General</c:formatCode>
                <c:ptCount val="16"/>
                <c:pt idx="0">
                  <c:v>10.48</c:v>
                </c:pt>
                <c:pt idx="1">
                  <c:v>10.7</c:v>
                </c:pt>
                <c:pt idx="2">
                  <c:v>11.08</c:v>
                </c:pt>
                <c:pt idx="3">
                  <c:v>11.3</c:v>
                </c:pt>
                <c:pt idx="4">
                  <c:v>11.07</c:v>
                </c:pt>
                <c:pt idx="5">
                  <c:v>11.21</c:v>
                </c:pt>
                <c:pt idx="6">
                  <c:v>10.46</c:v>
                </c:pt>
                <c:pt idx="7">
                  <c:v>10.43</c:v>
                </c:pt>
                <c:pt idx="8">
                  <c:v>10.48</c:v>
                </c:pt>
                <c:pt idx="9" formatCode="0.00E+00">
                  <c:v>10.62</c:v>
                </c:pt>
                <c:pt idx="10">
                  <c:v>11.38</c:v>
                </c:pt>
                <c:pt idx="11">
                  <c:v>10.27</c:v>
                </c:pt>
                <c:pt idx="12">
                  <c:v>10.01</c:v>
                </c:pt>
                <c:pt idx="13">
                  <c:v>10.55</c:v>
                </c:pt>
                <c:pt idx="14">
                  <c:v>11.4</c:v>
                </c:pt>
                <c:pt idx="15">
                  <c:v>10.84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Elements'!$C$90:$C$107</c:f>
              <c:numCache>
                <c:formatCode>General</c:formatCode>
                <c:ptCount val="18"/>
                <c:pt idx="0">
                  <c:v>10.94</c:v>
                </c:pt>
                <c:pt idx="1">
                  <c:v>10.57</c:v>
                </c:pt>
                <c:pt idx="2">
                  <c:v>10.48</c:v>
                </c:pt>
                <c:pt idx="3">
                  <c:v>11.85</c:v>
                </c:pt>
                <c:pt idx="4">
                  <c:v>11.42</c:v>
                </c:pt>
                <c:pt idx="5">
                  <c:v>10.15</c:v>
                </c:pt>
                <c:pt idx="6">
                  <c:v>11.53</c:v>
                </c:pt>
                <c:pt idx="7">
                  <c:v>11.48</c:v>
                </c:pt>
                <c:pt idx="8">
                  <c:v>11.82</c:v>
                </c:pt>
                <c:pt idx="9">
                  <c:v>11.13</c:v>
                </c:pt>
                <c:pt idx="10">
                  <c:v>10.81</c:v>
                </c:pt>
                <c:pt idx="11">
                  <c:v>11.24</c:v>
                </c:pt>
                <c:pt idx="12">
                  <c:v>10.69</c:v>
                </c:pt>
                <c:pt idx="13">
                  <c:v>10.71</c:v>
                </c:pt>
                <c:pt idx="14">
                  <c:v>10.91</c:v>
                </c:pt>
                <c:pt idx="15">
                  <c:v>11.14</c:v>
                </c:pt>
                <c:pt idx="16">
                  <c:v>11</c:v>
                </c:pt>
                <c:pt idx="17">
                  <c:v>11.3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Elements'!$C$111:$C$126</c:f>
              <c:numCache>
                <c:formatCode>General</c:formatCode>
                <c:ptCount val="16"/>
                <c:pt idx="0">
                  <c:v>10.48</c:v>
                </c:pt>
                <c:pt idx="1">
                  <c:v>10.52</c:v>
                </c:pt>
                <c:pt idx="2">
                  <c:v>10.39</c:v>
                </c:pt>
                <c:pt idx="3">
                  <c:v>11.15</c:v>
                </c:pt>
                <c:pt idx="4">
                  <c:v>10.71</c:v>
                </c:pt>
                <c:pt idx="5">
                  <c:v>10.6</c:v>
                </c:pt>
                <c:pt idx="6">
                  <c:v>10.46</c:v>
                </c:pt>
                <c:pt idx="7">
                  <c:v>10.39</c:v>
                </c:pt>
                <c:pt idx="8">
                  <c:v>8.39</c:v>
                </c:pt>
                <c:pt idx="9">
                  <c:v>10.8</c:v>
                </c:pt>
                <c:pt idx="10">
                  <c:v>10.25</c:v>
                </c:pt>
                <c:pt idx="11">
                  <c:v>11.49</c:v>
                </c:pt>
                <c:pt idx="12">
                  <c:v>10.07</c:v>
                </c:pt>
                <c:pt idx="13">
                  <c:v>10.72</c:v>
                </c:pt>
                <c:pt idx="14">
                  <c:v>10.08</c:v>
                </c:pt>
                <c:pt idx="15">
                  <c:v>11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'Major Elements'!$A$129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Elements'!$C$131:$C$147</c:f>
              <c:numCache>
                <c:formatCode>General</c:formatCode>
                <c:ptCount val="17"/>
                <c:pt idx="0">
                  <c:v>10.43</c:v>
                </c:pt>
                <c:pt idx="1">
                  <c:v>11.96</c:v>
                </c:pt>
                <c:pt idx="2">
                  <c:v>10.8</c:v>
                </c:pt>
                <c:pt idx="3">
                  <c:v>10.69</c:v>
                </c:pt>
                <c:pt idx="4">
                  <c:v>10.74</c:v>
                </c:pt>
                <c:pt idx="5">
                  <c:v>11.33</c:v>
                </c:pt>
                <c:pt idx="6">
                  <c:v>10.9</c:v>
                </c:pt>
                <c:pt idx="7">
                  <c:v>10.69</c:v>
                </c:pt>
                <c:pt idx="8">
                  <c:v>10.32</c:v>
                </c:pt>
                <c:pt idx="9">
                  <c:v>9.16</c:v>
                </c:pt>
                <c:pt idx="10">
                  <c:v>9.84</c:v>
                </c:pt>
                <c:pt idx="11">
                  <c:v>11.06</c:v>
                </c:pt>
                <c:pt idx="12">
                  <c:v>11.01</c:v>
                </c:pt>
                <c:pt idx="13">
                  <c:v>10.58</c:v>
                </c:pt>
                <c:pt idx="14">
                  <c:v>11.01</c:v>
                </c:pt>
                <c:pt idx="15">
                  <c:v>10.74</c:v>
                </c:pt>
                <c:pt idx="16">
                  <c:v>7.73</c:v>
                </c:pt>
              </c:numCache>
            </c:numRef>
          </c:xVal>
          <c:yVal>
            <c:numRef>
              <c:f>'Major Elements'!$B$131:$B$147</c:f>
              <c:numCache>
                <c:formatCode>General</c:formatCode>
                <c:ptCount val="17"/>
                <c:pt idx="0">
                  <c:v>-0.09</c:v>
                </c:pt>
                <c:pt idx="1">
                  <c:v>-0.24</c:v>
                </c:pt>
                <c:pt idx="2">
                  <c:v>-0.39500000000000002</c:v>
                </c:pt>
                <c:pt idx="3">
                  <c:v>-0.55000000000000004</c:v>
                </c:pt>
                <c:pt idx="4">
                  <c:v>-0.7</c:v>
                </c:pt>
                <c:pt idx="5">
                  <c:v>-1.1499999999999999</c:v>
                </c:pt>
                <c:pt idx="6">
                  <c:v>-1.6</c:v>
                </c:pt>
                <c:pt idx="7">
                  <c:v>-2.5</c:v>
                </c:pt>
                <c:pt idx="8">
                  <c:v>-3.45</c:v>
                </c:pt>
                <c:pt idx="9">
                  <c:v>-4.4000000000000004</c:v>
                </c:pt>
                <c:pt idx="10">
                  <c:v>-5.3000000000000007</c:v>
                </c:pt>
                <c:pt idx="11">
                  <c:v>-6.1999999999999993</c:v>
                </c:pt>
                <c:pt idx="12">
                  <c:v>-10.8</c:v>
                </c:pt>
                <c:pt idx="13">
                  <c:v>-15.3</c:v>
                </c:pt>
                <c:pt idx="14">
                  <c:v>-19.899999999999999</c:v>
                </c:pt>
                <c:pt idx="15">
                  <c:v>-22.95</c:v>
                </c:pt>
                <c:pt idx="16">
                  <c:v>-24.5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79680"/>
        <c:axId val="71890432"/>
      </c:scatterChart>
      <c:valAx>
        <c:axId val="71879680"/>
        <c:scaling>
          <c:orientation val="minMax"/>
          <c:min val="8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/>
                  <a:t>Al</a:t>
                </a:r>
                <a:r>
                  <a:rPr lang="en-US" sz="1400" baseline="0"/>
                  <a:t> 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2578449817666592"/>
              <c:y val="2.2613343544822855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890432"/>
        <c:crosses val="autoZero"/>
        <c:crossBetween val="midCat"/>
      </c:valAx>
      <c:valAx>
        <c:axId val="71890432"/>
        <c:scaling>
          <c:orientation val="minMax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Depth</a:t>
                </a:r>
                <a:r>
                  <a:rPr lang="en-US" sz="1200" baseline="0"/>
                  <a:t> (m)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87968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  <c:txPr>
        <a:bodyPr/>
        <a:lstStyle/>
        <a:p>
          <a:pPr>
            <a:defRPr sz="1400" b="1" i="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90613713804412"/>
          <c:y val="0.140740740740741"/>
          <c:w val="0.79381589862045199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Elements'!$E$3:$E$18</c:f>
              <c:numCache>
                <c:formatCode>General</c:formatCode>
                <c:ptCount val="16"/>
                <c:pt idx="0">
                  <c:v>5.73</c:v>
                </c:pt>
                <c:pt idx="1">
                  <c:v>5.66</c:v>
                </c:pt>
                <c:pt idx="2">
                  <c:v>5.71</c:v>
                </c:pt>
                <c:pt idx="3">
                  <c:v>5.23</c:v>
                </c:pt>
                <c:pt idx="4">
                  <c:v>4.7</c:v>
                </c:pt>
                <c:pt idx="5">
                  <c:v>5.62</c:v>
                </c:pt>
                <c:pt idx="6">
                  <c:v>5.82</c:v>
                </c:pt>
                <c:pt idx="7">
                  <c:v>5.6</c:v>
                </c:pt>
                <c:pt idx="8">
                  <c:v>5.15</c:v>
                </c:pt>
                <c:pt idx="9">
                  <c:v>6.2</c:v>
                </c:pt>
                <c:pt idx="10">
                  <c:v>6.02</c:v>
                </c:pt>
                <c:pt idx="11">
                  <c:v>5.78</c:v>
                </c:pt>
                <c:pt idx="12">
                  <c:v>5.5</c:v>
                </c:pt>
                <c:pt idx="13">
                  <c:v>5.66</c:v>
                </c:pt>
                <c:pt idx="14">
                  <c:v>5.68</c:v>
                </c:pt>
                <c:pt idx="15">
                  <c:v>5.56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Elements'!$E$22:$E$38</c:f>
              <c:numCache>
                <c:formatCode>General</c:formatCode>
                <c:ptCount val="17"/>
                <c:pt idx="0">
                  <c:v>4.1900000000000004</c:v>
                </c:pt>
                <c:pt idx="1">
                  <c:v>6.2</c:v>
                </c:pt>
                <c:pt idx="2">
                  <c:v>5.25</c:v>
                </c:pt>
                <c:pt idx="3">
                  <c:v>5.58</c:v>
                </c:pt>
                <c:pt idx="4">
                  <c:v>5.71</c:v>
                </c:pt>
                <c:pt idx="5">
                  <c:v>5.78</c:v>
                </c:pt>
                <c:pt idx="6">
                  <c:v>7.98</c:v>
                </c:pt>
                <c:pt idx="7">
                  <c:v>6.63</c:v>
                </c:pt>
                <c:pt idx="8">
                  <c:v>5.56</c:v>
                </c:pt>
                <c:pt idx="9">
                  <c:v>6.27</c:v>
                </c:pt>
                <c:pt idx="10">
                  <c:v>5.66</c:v>
                </c:pt>
                <c:pt idx="11">
                  <c:v>5.4</c:v>
                </c:pt>
                <c:pt idx="12">
                  <c:v>5.36</c:v>
                </c:pt>
                <c:pt idx="13">
                  <c:v>5.41</c:v>
                </c:pt>
                <c:pt idx="14">
                  <c:v>5.7</c:v>
                </c:pt>
                <c:pt idx="15">
                  <c:v>5.54</c:v>
                </c:pt>
                <c:pt idx="16">
                  <c:v>5.69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Elements'!$E$42:$E$56</c:f>
              <c:numCache>
                <c:formatCode>General</c:formatCode>
                <c:ptCount val="15"/>
                <c:pt idx="0">
                  <c:v>5.46</c:v>
                </c:pt>
                <c:pt idx="1">
                  <c:v>4.87</c:v>
                </c:pt>
                <c:pt idx="2">
                  <c:v>5.9</c:v>
                </c:pt>
                <c:pt idx="3">
                  <c:v>5.4</c:v>
                </c:pt>
                <c:pt idx="4">
                  <c:v>6.64</c:v>
                </c:pt>
                <c:pt idx="5">
                  <c:v>6.03</c:v>
                </c:pt>
                <c:pt idx="6">
                  <c:v>5.39</c:v>
                </c:pt>
                <c:pt idx="7">
                  <c:v>5.96</c:v>
                </c:pt>
                <c:pt idx="8">
                  <c:v>5.56</c:v>
                </c:pt>
                <c:pt idx="9">
                  <c:v>5.8</c:v>
                </c:pt>
                <c:pt idx="10">
                  <c:v>5.64</c:v>
                </c:pt>
                <c:pt idx="11">
                  <c:v>5.79</c:v>
                </c:pt>
                <c:pt idx="12">
                  <c:v>5.45</c:v>
                </c:pt>
                <c:pt idx="13">
                  <c:v>5.42</c:v>
                </c:pt>
                <c:pt idx="14">
                  <c:v>5.45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Elements'!$E$71:$E$86</c:f>
              <c:numCache>
                <c:formatCode>General</c:formatCode>
                <c:ptCount val="16"/>
                <c:pt idx="0">
                  <c:v>5.04</c:v>
                </c:pt>
                <c:pt idx="1">
                  <c:v>5.43</c:v>
                </c:pt>
                <c:pt idx="2">
                  <c:v>5.27</c:v>
                </c:pt>
                <c:pt idx="3">
                  <c:v>5.21</c:v>
                </c:pt>
                <c:pt idx="4">
                  <c:v>5.18</c:v>
                </c:pt>
                <c:pt idx="5">
                  <c:v>5.19</c:v>
                </c:pt>
                <c:pt idx="6">
                  <c:v>5.3</c:v>
                </c:pt>
                <c:pt idx="7">
                  <c:v>5.03</c:v>
                </c:pt>
                <c:pt idx="8">
                  <c:v>5.3</c:v>
                </c:pt>
                <c:pt idx="9">
                  <c:v>5.69</c:v>
                </c:pt>
                <c:pt idx="10">
                  <c:v>5.36</c:v>
                </c:pt>
                <c:pt idx="11">
                  <c:v>5.3</c:v>
                </c:pt>
                <c:pt idx="12">
                  <c:v>5.1100000000000003</c:v>
                </c:pt>
                <c:pt idx="13">
                  <c:v>5.43</c:v>
                </c:pt>
                <c:pt idx="14">
                  <c:v>5.59</c:v>
                </c:pt>
                <c:pt idx="15">
                  <c:v>5.35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Elements'!$E$90:$E$107</c:f>
              <c:numCache>
                <c:formatCode>General</c:formatCode>
                <c:ptCount val="18"/>
                <c:pt idx="0">
                  <c:v>5.66</c:v>
                </c:pt>
                <c:pt idx="1">
                  <c:v>5.66</c:v>
                </c:pt>
                <c:pt idx="2">
                  <c:v>5.76</c:v>
                </c:pt>
                <c:pt idx="3">
                  <c:v>5.66</c:v>
                </c:pt>
                <c:pt idx="4">
                  <c:v>5.5</c:v>
                </c:pt>
                <c:pt idx="5">
                  <c:v>5.8</c:v>
                </c:pt>
                <c:pt idx="6">
                  <c:v>5.47</c:v>
                </c:pt>
                <c:pt idx="7">
                  <c:v>6.26</c:v>
                </c:pt>
                <c:pt idx="8">
                  <c:v>5.94</c:v>
                </c:pt>
                <c:pt idx="9">
                  <c:v>5.26</c:v>
                </c:pt>
                <c:pt idx="10">
                  <c:v>5.64</c:v>
                </c:pt>
                <c:pt idx="11">
                  <c:v>5.86</c:v>
                </c:pt>
                <c:pt idx="12">
                  <c:v>5.42</c:v>
                </c:pt>
                <c:pt idx="13">
                  <c:v>5.76</c:v>
                </c:pt>
                <c:pt idx="14">
                  <c:v>5.32</c:v>
                </c:pt>
                <c:pt idx="15">
                  <c:v>5.48</c:v>
                </c:pt>
                <c:pt idx="16">
                  <c:v>5.75</c:v>
                </c:pt>
                <c:pt idx="17">
                  <c:v>5.84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Elements'!$E$111:$E$126</c:f>
              <c:numCache>
                <c:formatCode>General</c:formatCode>
                <c:ptCount val="16"/>
                <c:pt idx="0">
                  <c:v>5.4</c:v>
                </c:pt>
                <c:pt idx="1">
                  <c:v>5.03</c:v>
                </c:pt>
                <c:pt idx="2">
                  <c:v>6.12</c:v>
                </c:pt>
                <c:pt idx="3">
                  <c:v>5.9</c:v>
                </c:pt>
                <c:pt idx="4">
                  <c:v>5.9</c:v>
                </c:pt>
                <c:pt idx="5">
                  <c:v>5.53</c:v>
                </c:pt>
                <c:pt idx="6">
                  <c:v>5.82</c:v>
                </c:pt>
                <c:pt idx="7">
                  <c:v>5.74</c:v>
                </c:pt>
                <c:pt idx="8">
                  <c:v>5.26</c:v>
                </c:pt>
                <c:pt idx="9">
                  <c:v>5.26</c:v>
                </c:pt>
                <c:pt idx="10">
                  <c:v>5.64</c:v>
                </c:pt>
                <c:pt idx="11">
                  <c:v>5.5</c:v>
                </c:pt>
                <c:pt idx="12">
                  <c:v>7.07</c:v>
                </c:pt>
                <c:pt idx="13">
                  <c:v>5.88</c:v>
                </c:pt>
                <c:pt idx="14">
                  <c:v>5.13</c:v>
                </c:pt>
                <c:pt idx="15">
                  <c:v>5.17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47392"/>
        <c:axId val="71949696"/>
      </c:scatterChart>
      <c:valAx>
        <c:axId val="71947392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/>
                  <a:t>Fe </a:t>
                </a:r>
                <a:r>
                  <a:rPr lang="en-US" sz="1400" baseline="0"/>
                  <a:t>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3169742363135866"/>
              <c:y val="3.2984742554802812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949696"/>
        <c:crosses val="autoZero"/>
        <c:crossBetween val="midCat"/>
      </c:valAx>
      <c:valAx>
        <c:axId val="71949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94739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1.0928412218982605E-2"/>
          <c:y val="0.89278696730860785"/>
          <c:w val="0.96980577427821502"/>
          <c:h val="6.6013269454561901E-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04808796063612"/>
          <c:y val="0.12180327800950183"/>
          <c:w val="0.7886738271191277"/>
          <c:h val="0.75134479573535684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Elements'!$F$3:$F$18</c:f>
              <c:numCache>
                <c:formatCode>General</c:formatCode>
                <c:ptCount val="16"/>
                <c:pt idx="0">
                  <c:v>3.94</c:v>
                </c:pt>
                <c:pt idx="1">
                  <c:v>3.74</c:v>
                </c:pt>
                <c:pt idx="2">
                  <c:v>4.01</c:v>
                </c:pt>
                <c:pt idx="3">
                  <c:v>3.6</c:v>
                </c:pt>
                <c:pt idx="4">
                  <c:v>3.51</c:v>
                </c:pt>
                <c:pt idx="5">
                  <c:v>3.3</c:v>
                </c:pt>
                <c:pt idx="6">
                  <c:v>3.77</c:v>
                </c:pt>
                <c:pt idx="7">
                  <c:v>3.86</c:v>
                </c:pt>
                <c:pt idx="8">
                  <c:v>2.85</c:v>
                </c:pt>
                <c:pt idx="9">
                  <c:v>3.64</c:v>
                </c:pt>
                <c:pt idx="10">
                  <c:v>3.71</c:v>
                </c:pt>
                <c:pt idx="11">
                  <c:v>3.98</c:v>
                </c:pt>
                <c:pt idx="12">
                  <c:v>4.1500000000000004</c:v>
                </c:pt>
                <c:pt idx="13">
                  <c:v>3.84</c:v>
                </c:pt>
                <c:pt idx="14">
                  <c:v>4.03</c:v>
                </c:pt>
                <c:pt idx="15">
                  <c:v>3.41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Elements'!$F$22:$F$38</c:f>
              <c:numCache>
                <c:formatCode>General</c:formatCode>
                <c:ptCount val="17"/>
                <c:pt idx="0">
                  <c:v>2.16</c:v>
                </c:pt>
                <c:pt idx="1">
                  <c:v>3.33</c:v>
                </c:pt>
                <c:pt idx="2">
                  <c:v>3.32</c:v>
                </c:pt>
                <c:pt idx="3">
                  <c:v>3.64</c:v>
                </c:pt>
                <c:pt idx="4">
                  <c:v>3.74</c:v>
                </c:pt>
                <c:pt idx="5">
                  <c:v>3.67</c:v>
                </c:pt>
                <c:pt idx="6">
                  <c:v>3.18</c:v>
                </c:pt>
                <c:pt idx="7">
                  <c:v>3.59</c:v>
                </c:pt>
                <c:pt idx="8">
                  <c:v>3.52</c:v>
                </c:pt>
                <c:pt idx="9">
                  <c:v>2.88</c:v>
                </c:pt>
                <c:pt idx="10">
                  <c:v>3.72</c:v>
                </c:pt>
                <c:pt idx="11">
                  <c:v>4.0999999999999996</c:v>
                </c:pt>
                <c:pt idx="12">
                  <c:v>4.01</c:v>
                </c:pt>
                <c:pt idx="13">
                  <c:v>4.0999999999999996</c:v>
                </c:pt>
                <c:pt idx="14">
                  <c:v>3.79</c:v>
                </c:pt>
                <c:pt idx="15">
                  <c:v>3.96</c:v>
                </c:pt>
                <c:pt idx="16">
                  <c:v>3.7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Elements'!$F$42:$F$56</c:f>
              <c:numCache>
                <c:formatCode>General</c:formatCode>
                <c:ptCount val="15"/>
                <c:pt idx="0">
                  <c:v>3.246</c:v>
                </c:pt>
                <c:pt idx="1">
                  <c:v>2.8969999999999998</c:v>
                </c:pt>
                <c:pt idx="2">
                  <c:v>3.528</c:v>
                </c:pt>
                <c:pt idx="3">
                  <c:v>2.847</c:v>
                </c:pt>
                <c:pt idx="4">
                  <c:v>3.08</c:v>
                </c:pt>
                <c:pt idx="5">
                  <c:v>3.4449999999999998</c:v>
                </c:pt>
                <c:pt idx="6">
                  <c:v>3.7109999999999999</c:v>
                </c:pt>
                <c:pt idx="7">
                  <c:v>3.2130000000000001</c:v>
                </c:pt>
                <c:pt idx="8">
                  <c:v>3.8929999999999998</c:v>
                </c:pt>
                <c:pt idx="9">
                  <c:v>4.101</c:v>
                </c:pt>
                <c:pt idx="10">
                  <c:v>3.952</c:v>
                </c:pt>
                <c:pt idx="11">
                  <c:v>4.1260000000000003</c:v>
                </c:pt>
                <c:pt idx="12">
                  <c:v>4.1340000000000003</c:v>
                </c:pt>
                <c:pt idx="13">
                  <c:v>3.5950000000000002</c:v>
                </c:pt>
                <c:pt idx="14">
                  <c:v>3.7770000000000001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Elements'!$F$71:$F$86</c:f>
              <c:numCache>
                <c:formatCode>General</c:formatCode>
                <c:ptCount val="16"/>
                <c:pt idx="0">
                  <c:v>3.76</c:v>
                </c:pt>
                <c:pt idx="1">
                  <c:v>3.87</c:v>
                </c:pt>
                <c:pt idx="2">
                  <c:v>4</c:v>
                </c:pt>
                <c:pt idx="3">
                  <c:v>3.85</c:v>
                </c:pt>
                <c:pt idx="4">
                  <c:v>3.84</c:v>
                </c:pt>
                <c:pt idx="5">
                  <c:v>3.79</c:v>
                </c:pt>
                <c:pt idx="6">
                  <c:v>3.66</c:v>
                </c:pt>
                <c:pt idx="7">
                  <c:v>3.75</c:v>
                </c:pt>
                <c:pt idx="8">
                  <c:v>3.79</c:v>
                </c:pt>
                <c:pt idx="9">
                  <c:v>3.75</c:v>
                </c:pt>
                <c:pt idx="10">
                  <c:v>3.83</c:v>
                </c:pt>
                <c:pt idx="11">
                  <c:v>3.57</c:v>
                </c:pt>
                <c:pt idx="12">
                  <c:v>3.64</c:v>
                </c:pt>
                <c:pt idx="13">
                  <c:v>3.8</c:v>
                </c:pt>
                <c:pt idx="14">
                  <c:v>3.95</c:v>
                </c:pt>
                <c:pt idx="15">
                  <c:v>3.92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Elements'!$F$90:$F$107</c:f>
              <c:numCache>
                <c:formatCode>General</c:formatCode>
                <c:ptCount val="18"/>
                <c:pt idx="0">
                  <c:v>3.92</c:v>
                </c:pt>
                <c:pt idx="1">
                  <c:v>3.67</c:v>
                </c:pt>
                <c:pt idx="2">
                  <c:v>3.82</c:v>
                </c:pt>
                <c:pt idx="3">
                  <c:v>4.2300000000000004</c:v>
                </c:pt>
                <c:pt idx="4">
                  <c:v>4.01</c:v>
                </c:pt>
                <c:pt idx="5">
                  <c:v>3.65</c:v>
                </c:pt>
                <c:pt idx="6">
                  <c:v>4.13</c:v>
                </c:pt>
                <c:pt idx="7">
                  <c:v>4.1399999999999997</c:v>
                </c:pt>
                <c:pt idx="8">
                  <c:v>4.22</c:v>
                </c:pt>
                <c:pt idx="9">
                  <c:v>4.0199999999999996</c:v>
                </c:pt>
                <c:pt idx="10">
                  <c:v>3.99</c:v>
                </c:pt>
                <c:pt idx="11">
                  <c:v>4.08</c:v>
                </c:pt>
                <c:pt idx="12">
                  <c:v>3.94</c:v>
                </c:pt>
                <c:pt idx="13">
                  <c:v>3.97</c:v>
                </c:pt>
                <c:pt idx="14">
                  <c:v>4.24</c:v>
                </c:pt>
                <c:pt idx="15">
                  <c:v>4.33</c:v>
                </c:pt>
                <c:pt idx="16">
                  <c:v>4.3099999999999996</c:v>
                </c:pt>
                <c:pt idx="17">
                  <c:v>4.29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Elements'!$F$111:$F$126</c:f>
              <c:numCache>
                <c:formatCode>General</c:formatCode>
                <c:ptCount val="16"/>
                <c:pt idx="0">
                  <c:v>3.61</c:v>
                </c:pt>
                <c:pt idx="1">
                  <c:v>3.72</c:v>
                </c:pt>
                <c:pt idx="2">
                  <c:v>3.6</c:v>
                </c:pt>
                <c:pt idx="3">
                  <c:v>3.88</c:v>
                </c:pt>
                <c:pt idx="4">
                  <c:v>3.72</c:v>
                </c:pt>
                <c:pt idx="5">
                  <c:v>3.81</c:v>
                </c:pt>
                <c:pt idx="6">
                  <c:v>3.74</c:v>
                </c:pt>
                <c:pt idx="7">
                  <c:v>3.74</c:v>
                </c:pt>
                <c:pt idx="8">
                  <c:v>2.82</c:v>
                </c:pt>
                <c:pt idx="9">
                  <c:v>4.03</c:v>
                </c:pt>
                <c:pt idx="10">
                  <c:v>3.81</c:v>
                </c:pt>
                <c:pt idx="11">
                  <c:v>4.37</c:v>
                </c:pt>
                <c:pt idx="12">
                  <c:v>3.55</c:v>
                </c:pt>
                <c:pt idx="13">
                  <c:v>3.86</c:v>
                </c:pt>
                <c:pt idx="14">
                  <c:v>3.55</c:v>
                </c:pt>
                <c:pt idx="15">
                  <c:v>3.95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064000"/>
        <c:axId val="72078848"/>
      </c:scatterChart>
      <c:valAx>
        <c:axId val="72064000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/>
                  <a:t>K </a:t>
                </a:r>
                <a:r>
                  <a:rPr lang="en-US" sz="1400" baseline="0"/>
                  <a:t>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2078848"/>
        <c:crosses val="autoZero"/>
        <c:crossBetween val="midCat"/>
      </c:valAx>
      <c:valAx>
        <c:axId val="72078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206400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92579652708973"/>
          <c:y val="0.140740740740741"/>
          <c:w val="0.75979610992334567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Elements'!$G$3:$G$18</c:f>
              <c:numCache>
                <c:formatCode>General</c:formatCode>
                <c:ptCount val="16"/>
                <c:pt idx="0">
                  <c:v>0.86</c:v>
                </c:pt>
                <c:pt idx="1">
                  <c:v>0.89</c:v>
                </c:pt>
                <c:pt idx="2">
                  <c:v>0.95</c:v>
                </c:pt>
                <c:pt idx="3">
                  <c:v>0.89</c:v>
                </c:pt>
                <c:pt idx="4">
                  <c:v>0.86</c:v>
                </c:pt>
                <c:pt idx="5">
                  <c:v>0.93</c:v>
                </c:pt>
                <c:pt idx="6">
                  <c:v>0.99</c:v>
                </c:pt>
                <c:pt idx="7">
                  <c:v>1.04</c:v>
                </c:pt>
                <c:pt idx="8">
                  <c:v>1.2</c:v>
                </c:pt>
                <c:pt idx="9">
                  <c:v>1.21</c:v>
                </c:pt>
                <c:pt idx="10">
                  <c:v>1.18</c:v>
                </c:pt>
                <c:pt idx="11">
                  <c:v>1.1499999999999999</c:v>
                </c:pt>
                <c:pt idx="12">
                  <c:v>1.1499999999999999</c:v>
                </c:pt>
                <c:pt idx="13">
                  <c:v>1.0900000000000001</c:v>
                </c:pt>
                <c:pt idx="14">
                  <c:v>1.1299999999999999</c:v>
                </c:pt>
                <c:pt idx="15">
                  <c:v>1.07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Elements'!$G$22:$G$38</c:f>
              <c:numCache>
                <c:formatCode>General</c:formatCode>
                <c:ptCount val="17"/>
                <c:pt idx="0">
                  <c:v>0.54</c:v>
                </c:pt>
                <c:pt idx="1">
                  <c:v>0.74</c:v>
                </c:pt>
                <c:pt idx="2">
                  <c:v>0.73</c:v>
                </c:pt>
                <c:pt idx="3">
                  <c:v>0.78</c:v>
                </c:pt>
                <c:pt idx="4">
                  <c:v>0.8</c:v>
                </c:pt>
                <c:pt idx="5">
                  <c:v>0.82</c:v>
                </c:pt>
                <c:pt idx="6">
                  <c:v>0.88</c:v>
                </c:pt>
                <c:pt idx="7">
                  <c:v>0.88</c:v>
                </c:pt>
                <c:pt idx="8">
                  <c:v>0.86</c:v>
                </c:pt>
                <c:pt idx="9">
                  <c:v>0.91</c:v>
                </c:pt>
                <c:pt idx="10">
                  <c:v>0.92</c:v>
                </c:pt>
                <c:pt idx="11">
                  <c:v>1.1599999999999999</c:v>
                </c:pt>
                <c:pt idx="12">
                  <c:v>1.1200000000000001</c:v>
                </c:pt>
                <c:pt idx="13">
                  <c:v>1.1599999999999999</c:v>
                </c:pt>
                <c:pt idx="14">
                  <c:v>1.22</c:v>
                </c:pt>
                <c:pt idx="15">
                  <c:v>1.1599999999999999</c:v>
                </c:pt>
                <c:pt idx="16">
                  <c:v>0.97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Elements'!$G$42:$G$56</c:f>
              <c:numCache>
                <c:formatCode>General</c:formatCode>
                <c:ptCount val="15"/>
                <c:pt idx="0">
                  <c:v>0.73</c:v>
                </c:pt>
                <c:pt idx="1">
                  <c:v>0.66</c:v>
                </c:pt>
                <c:pt idx="2">
                  <c:v>0.76</c:v>
                </c:pt>
                <c:pt idx="3">
                  <c:v>0.62</c:v>
                </c:pt>
                <c:pt idx="4">
                  <c:v>0.64</c:v>
                </c:pt>
                <c:pt idx="5">
                  <c:v>0.73</c:v>
                </c:pt>
                <c:pt idx="6">
                  <c:v>0.89</c:v>
                </c:pt>
                <c:pt idx="7">
                  <c:v>0.92</c:v>
                </c:pt>
                <c:pt idx="8">
                  <c:v>1.19</c:v>
                </c:pt>
                <c:pt idx="9">
                  <c:v>1.1399999999999999</c:v>
                </c:pt>
                <c:pt idx="10">
                  <c:v>1.07</c:v>
                </c:pt>
                <c:pt idx="11">
                  <c:v>1.19</c:v>
                </c:pt>
                <c:pt idx="12">
                  <c:v>1.1499999999999999</c:v>
                </c:pt>
                <c:pt idx="13">
                  <c:v>1.1499999999999999</c:v>
                </c:pt>
                <c:pt idx="14">
                  <c:v>1.1299999999999999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Elements'!$G$71:$G$86</c:f>
              <c:numCache>
                <c:formatCode>General</c:formatCode>
                <c:ptCount val="16"/>
                <c:pt idx="0">
                  <c:v>0.81</c:v>
                </c:pt>
                <c:pt idx="1">
                  <c:v>0.85</c:v>
                </c:pt>
                <c:pt idx="2">
                  <c:v>0.85</c:v>
                </c:pt>
                <c:pt idx="3">
                  <c:v>0.81</c:v>
                </c:pt>
                <c:pt idx="4">
                  <c:v>0.76</c:v>
                </c:pt>
                <c:pt idx="5">
                  <c:v>0.77</c:v>
                </c:pt>
                <c:pt idx="6">
                  <c:v>0.73</c:v>
                </c:pt>
                <c:pt idx="7">
                  <c:v>0.73</c:v>
                </c:pt>
                <c:pt idx="8">
                  <c:v>0.79</c:v>
                </c:pt>
                <c:pt idx="9">
                  <c:v>0.76</c:v>
                </c:pt>
                <c:pt idx="10">
                  <c:v>0.82</c:v>
                </c:pt>
                <c:pt idx="11">
                  <c:v>0.76</c:v>
                </c:pt>
                <c:pt idx="12">
                  <c:v>0.85</c:v>
                </c:pt>
                <c:pt idx="13">
                  <c:v>0.85</c:v>
                </c:pt>
                <c:pt idx="14">
                  <c:v>0.87</c:v>
                </c:pt>
                <c:pt idx="15">
                  <c:v>0.86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Elements'!$G$90:$G$107</c:f>
              <c:numCache>
                <c:formatCode>General</c:formatCode>
                <c:ptCount val="18"/>
                <c:pt idx="0">
                  <c:v>0.84</c:v>
                </c:pt>
                <c:pt idx="1">
                  <c:v>0.83</c:v>
                </c:pt>
                <c:pt idx="2">
                  <c:v>0.9</c:v>
                </c:pt>
                <c:pt idx="3">
                  <c:v>0.92</c:v>
                </c:pt>
                <c:pt idx="4">
                  <c:v>0.86</c:v>
                </c:pt>
                <c:pt idx="5">
                  <c:v>0.87</c:v>
                </c:pt>
                <c:pt idx="6">
                  <c:v>0.95</c:v>
                </c:pt>
                <c:pt idx="7">
                  <c:v>0.95</c:v>
                </c:pt>
                <c:pt idx="8">
                  <c:v>0.94</c:v>
                </c:pt>
                <c:pt idx="9">
                  <c:v>0.94</c:v>
                </c:pt>
                <c:pt idx="10">
                  <c:v>0.94</c:v>
                </c:pt>
                <c:pt idx="11">
                  <c:v>0.93</c:v>
                </c:pt>
                <c:pt idx="12">
                  <c:v>0.97</c:v>
                </c:pt>
                <c:pt idx="13">
                  <c:v>0.97</c:v>
                </c:pt>
                <c:pt idx="14">
                  <c:v>0.99</c:v>
                </c:pt>
                <c:pt idx="15">
                  <c:v>1.08</c:v>
                </c:pt>
                <c:pt idx="16">
                  <c:v>1.1100000000000001</c:v>
                </c:pt>
                <c:pt idx="17">
                  <c:v>1.1200000000000001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Elements'!$G$111:$G$126</c:f>
              <c:numCache>
                <c:formatCode>General</c:formatCode>
                <c:ptCount val="16"/>
                <c:pt idx="0">
                  <c:v>0.71</c:v>
                </c:pt>
                <c:pt idx="1">
                  <c:v>0.74</c:v>
                </c:pt>
                <c:pt idx="2">
                  <c:v>0.77</c:v>
                </c:pt>
                <c:pt idx="3">
                  <c:v>0.79</c:v>
                </c:pt>
                <c:pt idx="4">
                  <c:v>0.81</c:v>
                </c:pt>
                <c:pt idx="5">
                  <c:v>0.83</c:v>
                </c:pt>
                <c:pt idx="6">
                  <c:v>0.85</c:v>
                </c:pt>
                <c:pt idx="7">
                  <c:v>0.85</c:v>
                </c:pt>
                <c:pt idx="8">
                  <c:v>0.72</c:v>
                </c:pt>
                <c:pt idx="9">
                  <c:v>0.93</c:v>
                </c:pt>
                <c:pt idx="10">
                  <c:v>0.92</c:v>
                </c:pt>
                <c:pt idx="11">
                  <c:v>0.95</c:v>
                </c:pt>
                <c:pt idx="12">
                  <c:v>0.88</c:v>
                </c:pt>
                <c:pt idx="13">
                  <c:v>0.89</c:v>
                </c:pt>
                <c:pt idx="14">
                  <c:v>0.84</c:v>
                </c:pt>
                <c:pt idx="15">
                  <c:v>0.91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03328"/>
        <c:axId val="71605632"/>
      </c:scatterChart>
      <c:valAx>
        <c:axId val="71603328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/>
                  <a:t>Mg </a:t>
                </a:r>
                <a:r>
                  <a:rPr lang="en-US" sz="1400" baseline="0"/>
                  <a:t>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2878069449864181"/>
              <c:y val="2.3093629883942233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605632"/>
        <c:crosses val="autoZero"/>
        <c:crossBetween val="midCat"/>
      </c:valAx>
      <c:valAx>
        <c:axId val="71605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60332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01377168491389"/>
          <c:y val="0.12945801714362745"/>
          <c:w val="0.79770819085861266"/>
          <c:h val="0.70343453448200466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Elements'!$D$3:$D$18</c:f>
              <c:numCache>
                <c:formatCode>General</c:formatCode>
                <c:ptCount val="16"/>
                <c:pt idx="0">
                  <c:v>0.25</c:v>
                </c:pt>
                <c:pt idx="1">
                  <c:v>0.24</c:v>
                </c:pt>
                <c:pt idx="2">
                  <c:v>0.26</c:v>
                </c:pt>
                <c:pt idx="3">
                  <c:v>0.59</c:v>
                </c:pt>
                <c:pt idx="4">
                  <c:v>2.81</c:v>
                </c:pt>
                <c:pt idx="5">
                  <c:v>4.47</c:v>
                </c:pt>
                <c:pt idx="6">
                  <c:v>2.0699999999999998</c:v>
                </c:pt>
                <c:pt idx="7">
                  <c:v>1.19</c:v>
                </c:pt>
                <c:pt idx="8">
                  <c:v>6.73</c:v>
                </c:pt>
                <c:pt idx="9">
                  <c:v>1.76</c:v>
                </c:pt>
                <c:pt idx="10">
                  <c:v>1.71</c:v>
                </c:pt>
                <c:pt idx="11">
                  <c:v>0.74</c:v>
                </c:pt>
                <c:pt idx="12">
                  <c:v>0.91</c:v>
                </c:pt>
                <c:pt idx="13">
                  <c:v>0.87</c:v>
                </c:pt>
                <c:pt idx="14">
                  <c:v>0.45</c:v>
                </c:pt>
                <c:pt idx="15">
                  <c:v>1.1100000000000001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Elements'!$D$22:$D$38</c:f>
              <c:numCache>
                <c:formatCode>General</c:formatCode>
                <c:ptCount val="17"/>
                <c:pt idx="0">
                  <c:v>0.52</c:v>
                </c:pt>
                <c:pt idx="1">
                  <c:v>0.39</c:v>
                </c:pt>
                <c:pt idx="2">
                  <c:v>0.35</c:v>
                </c:pt>
                <c:pt idx="3">
                  <c:v>0.32</c:v>
                </c:pt>
                <c:pt idx="4">
                  <c:v>0.28999999999999998</c:v>
                </c:pt>
                <c:pt idx="5">
                  <c:v>0.27</c:v>
                </c:pt>
                <c:pt idx="6">
                  <c:v>1.84</c:v>
                </c:pt>
                <c:pt idx="7">
                  <c:v>1.21</c:v>
                </c:pt>
                <c:pt idx="8">
                  <c:v>0.57999999999999996</c:v>
                </c:pt>
                <c:pt idx="9">
                  <c:v>6.98</c:v>
                </c:pt>
                <c:pt idx="10">
                  <c:v>1.69</c:v>
                </c:pt>
                <c:pt idx="11">
                  <c:v>1.29</c:v>
                </c:pt>
                <c:pt idx="12">
                  <c:v>1.51</c:v>
                </c:pt>
                <c:pt idx="13">
                  <c:v>1.1299999999999999</c:v>
                </c:pt>
                <c:pt idx="14">
                  <c:v>1.49</c:v>
                </c:pt>
                <c:pt idx="15">
                  <c:v>1.1599999999999999</c:v>
                </c:pt>
                <c:pt idx="16">
                  <c:v>0.51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Elements'!$D$42:$D$56</c:f>
              <c:numCache>
                <c:formatCode>General</c:formatCode>
                <c:ptCount val="15"/>
                <c:pt idx="0">
                  <c:v>0.34</c:v>
                </c:pt>
                <c:pt idx="1">
                  <c:v>0.35</c:v>
                </c:pt>
                <c:pt idx="2">
                  <c:v>0.3</c:v>
                </c:pt>
                <c:pt idx="3">
                  <c:v>0.36</c:v>
                </c:pt>
                <c:pt idx="4">
                  <c:v>0.35</c:v>
                </c:pt>
                <c:pt idx="5">
                  <c:v>0.31</c:v>
                </c:pt>
                <c:pt idx="6">
                  <c:v>1.36</c:v>
                </c:pt>
                <c:pt idx="7">
                  <c:v>6.86</c:v>
                </c:pt>
                <c:pt idx="8">
                  <c:v>1.37</c:v>
                </c:pt>
                <c:pt idx="9">
                  <c:v>0.79</c:v>
                </c:pt>
                <c:pt idx="10">
                  <c:v>0.94</c:v>
                </c:pt>
                <c:pt idx="11">
                  <c:v>0.39</c:v>
                </c:pt>
                <c:pt idx="12">
                  <c:v>0.59</c:v>
                </c:pt>
                <c:pt idx="13">
                  <c:v>0.81</c:v>
                </c:pt>
                <c:pt idx="14">
                  <c:v>0.91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6"/>
          <c:order val="3"/>
          <c:tx>
            <c:strRef>
              <c:f>'Major Elements'!$A$58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9"/>
            <c:spPr>
              <a:solidFill>
                <a:srgbClr val="66CCFF"/>
              </a:solidFill>
              <a:effectLst/>
            </c:spPr>
          </c:marker>
          <c:xVal>
            <c:numRef>
              <c:f>'Major Elements'!$D$60:$D$64</c:f>
              <c:numCache>
                <c:formatCode>General</c:formatCode>
                <c:ptCount val="5"/>
                <c:pt idx="0">
                  <c:v>1.86</c:v>
                </c:pt>
                <c:pt idx="1">
                  <c:v>1.48</c:v>
                </c:pt>
                <c:pt idx="2">
                  <c:v>1.0900000000000001</c:v>
                </c:pt>
                <c:pt idx="3">
                  <c:v>0.74</c:v>
                </c:pt>
                <c:pt idx="4">
                  <c:v>0.96</c:v>
                </c:pt>
              </c:numCache>
            </c:numRef>
          </c:xVal>
          <c:yVal>
            <c:numRef>
              <c:f>'Major Elements'!$B$60:$B$64</c:f>
              <c:numCache>
                <c:formatCode>General</c:formatCode>
                <c:ptCount val="5"/>
                <c:pt idx="0">
                  <c:v>-9.5</c:v>
                </c:pt>
                <c:pt idx="1">
                  <c:v>-11.1</c:v>
                </c:pt>
                <c:pt idx="2">
                  <c:v>-12.6</c:v>
                </c:pt>
                <c:pt idx="3">
                  <c:v>-14.4</c:v>
                </c:pt>
                <c:pt idx="4">
                  <c:v>-15.9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Elements'!$D$71:$D$86</c:f>
              <c:numCache>
                <c:formatCode>General</c:formatCode>
                <c:ptCount val="16"/>
                <c:pt idx="0">
                  <c:v>0.13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0.13</c:v>
                </c:pt>
                <c:pt idx="4">
                  <c:v>0.12</c:v>
                </c:pt>
                <c:pt idx="5">
                  <c:v>0.13</c:v>
                </c:pt>
                <c:pt idx="6">
                  <c:v>0.12</c:v>
                </c:pt>
                <c:pt idx="7">
                  <c:v>0.11</c:v>
                </c:pt>
                <c:pt idx="8">
                  <c:v>0.11</c:v>
                </c:pt>
                <c:pt idx="9">
                  <c:v>0.1</c:v>
                </c:pt>
                <c:pt idx="10">
                  <c:v>0.11</c:v>
                </c:pt>
                <c:pt idx="11">
                  <c:v>0.1</c:v>
                </c:pt>
                <c:pt idx="12">
                  <c:v>0.11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Elements'!$D$90:$D$107</c:f>
              <c:numCache>
                <c:formatCode>General</c:formatCode>
                <c:ptCount val="18"/>
                <c:pt idx="0">
                  <c:v>0.05</c:v>
                </c:pt>
                <c:pt idx="1">
                  <c:v>0.05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0.09</c:v>
                </c:pt>
                <c:pt idx="6">
                  <c:v>0.09</c:v>
                </c:pt>
                <c:pt idx="7">
                  <c:v>0.08</c:v>
                </c:pt>
                <c:pt idx="8">
                  <c:v>0.08</c:v>
                </c:pt>
                <c:pt idx="9">
                  <c:v>0.09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0.06</c:v>
                </c:pt>
                <c:pt idx="15">
                  <c:v>0.08</c:v>
                </c:pt>
                <c:pt idx="16">
                  <c:v>0.09</c:v>
                </c:pt>
                <c:pt idx="17">
                  <c:v>0.09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Elements'!$D$111:$D$126</c:f>
              <c:numCache>
                <c:formatCode>General</c:formatCode>
                <c:ptCount val="16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0.03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0.09</c:v>
                </c:pt>
                <c:pt idx="10">
                  <c:v>0.08</c:v>
                </c:pt>
                <c:pt idx="11">
                  <c:v>0.08</c:v>
                </c:pt>
                <c:pt idx="12">
                  <c:v>0.09</c:v>
                </c:pt>
                <c:pt idx="13">
                  <c:v>0.11</c:v>
                </c:pt>
                <c:pt idx="14">
                  <c:v>0.08</c:v>
                </c:pt>
                <c:pt idx="15">
                  <c:v>0.1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'Major Elements'!$A$129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Elements'!$D$131:$D$147</c:f>
              <c:numCache>
                <c:formatCode>General</c:formatCode>
                <c:ptCount val="17"/>
                <c:pt idx="0">
                  <c:v>0.11</c:v>
                </c:pt>
                <c:pt idx="1">
                  <c:v>0.28999999999999998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0.11</c:v>
                </c:pt>
                <c:pt idx="7">
                  <c:v>0.12</c:v>
                </c:pt>
                <c:pt idx="8">
                  <c:v>0.11</c:v>
                </c:pt>
                <c:pt idx="9">
                  <c:v>0.14000000000000001</c:v>
                </c:pt>
                <c:pt idx="10">
                  <c:v>0.11</c:v>
                </c:pt>
                <c:pt idx="11">
                  <c:v>0.11</c:v>
                </c:pt>
                <c:pt idx="12">
                  <c:v>0.09</c:v>
                </c:pt>
                <c:pt idx="13">
                  <c:v>0.11</c:v>
                </c:pt>
                <c:pt idx="14">
                  <c:v>0.13</c:v>
                </c:pt>
                <c:pt idx="15">
                  <c:v>0.48</c:v>
                </c:pt>
                <c:pt idx="16">
                  <c:v>1.85</c:v>
                </c:pt>
              </c:numCache>
            </c:numRef>
          </c:xVal>
          <c:yVal>
            <c:numRef>
              <c:f>'Major Elements'!$B$131:$B$147</c:f>
              <c:numCache>
                <c:formatCode>General</c:formatCode>
                <c:ptCount val="17"/>
                <c:pt idx="0">
                  <c:v>-0.09</c:v>
                </c:pt>
                <c:pt idx="1">
                  <c:v>-0.24</c:v>
                </c:pt>
                <c:pt idx="2">
                  <c:v>-0.39500000000000002</c:v>
                </c:pt>
                <c:pt idx="3">
                  <c:v>-0.55000000000000004</c:v>
                </c:pt>
                <c:pt idx="4">
                  <c:v>-0.7</c:v>
                </c:pt>
                <c:pt idx="5">
                  <c:v>-1.1499999999999999</c:v>
                </c:pt>
                <c:pt idx="6">
                  <c:v>-1.6</c:v>
                </c:pt>
                <c:pt idx="7">
                  <c:v>-2.5</c:v>
                </c:pt>
                <c:pt idx="8">
                  <c:v>-3.45</c:v>
                </c:pt>
                <c:pt idx="9">
                  <c:v>-4.4000000000000004</c:v>
                </c:pt>
                <c:pt idx="10">
                  <c:v>-5.3000000000000007</c:v>
                </c:pt>
                <c:pt idx="11">
                  <c:v>-6.1999999999999993</c:v>
                </c:pt>
                <c:pt idx="12">
                  <c:v>-10.8</c:v>
                </c:pt>
                <c:pt idx="13">
                  <c:v>-15.3</c:v>
                </c:pt>
                <c:pt idx="14">
                  <c:v>-19.899999999999999</c:v>
                </c:pt>
                <c:pt idx="15">
                  <c:v>-22.95</c:v>
                </c:pt>
                <c:pt idx="16">
                  <c:v>-24.5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64768"/>
        <c:axId val="71667072"/>
      </c:scatterChart>
      <c:valAx>
        <c:axId val="71664768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 baseline="0"/>
                  <a:t>Ca 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4490811556921922"/>
              <c:y val="2.2539984616726533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667072"/>
        <c:crosses val="autoZero"/>
        <c:crossBetween val="midCat"/>
      </c:valAx>
      <c:valAx>
        <c:axId val="71667072"/>
        <c:scaling>
          <c:orientation val="minMax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749003984063745E-2"/>
              <c:y val="0.4275487467389839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en-US"/>
          </a:p>
        </c:txPr>
        <c:crossAx val="7166476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2.3658360352014823E-2"/>
          <c:y val="0.88067319829296142"/>
          <c:w val="0.96980577427821502"/>
          <c:h val="6.6013269454561901E-2"/>
        </c:manualLayout>
      </c:layout>
      <c:overlay val="0"/>
      <c:txPr>
        <a:bodyPr/>
        <a:lstStyle/>
        <a:p>
          <a:pPr>
            <a:defRPr sz="14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92579898100971"/>
          <c:y val="0.13294123078999429"/>
          <c:w val="0.77234522155318808"/>
          <c:h val="0.685036670822101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'Major Elements'!$A$1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Elements'!$G$3:$G$18</c:f>
              <c:numCache>
                <c:formatCode>General</c:formatCode>
                <c:ptCount val="16"/>
                <c:pt idx="0">
                  <c:v>0.86</c:v>
                </c:pt>
                <c:pt idx="1">
                  <c:v>0.89</c:v>
                </c:pt>
                <c:pt idx="2">
                  <c:v>0.95</c:v>
                </c:pt>
                <c:pt idx="3">
                  <c:v>0.89</c:v>
                </c:pt>
                <c:pt idx="4">
                  <c:v>0.86</c:v>
                </c:pt>
                <c:pt idx="5">
                  <c:v>0.93</c:v>
                </c:pt>
                <c:pt idx="6">
                  <c:v>0.99</c:v>
                </c:pt>
                <c:pt idx="7">
                  <c:v>1.04</c:v>
                </c:pt>
                <c:pt idx="8">
                  <c:v>1.2</c:v>
                </c:pt>
                <c:pt idx="9">
                  <c:v>1.21</c:v>
                </c:pt>
                <c:pt idx="10">
                  <c:v>1.18</c:v>
                </c:pt>
                <c:pt idx="11">
                  <c:v>1.1499999999999999</c:v>
                </c:pt>
                <c:pt idx="12">
                  <c:v>1.1499999999999999</c:v>
                </c:pt>
                <c:pt idx="13">
                  <c:v>1.0900000000000001</c:v>
                </c:pt>
                <c:pt idx="14">
                  <c:v>1.1299999999999999</c:v>
                </c:pt>
                <c:pt idx="15">
                  <c:v>1.07</c:v>
                </c:pt>
              </c:numCache>
            </c:numRef>
          </c:xVal>
          <c:yVal>
            <c:numRef>
              <c:f>'Major Elements'!$B$3:$B$18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'Major Elements'!$A$20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Elements'!$G$22:$G$38</c:f>
              <c:numCache>
                <c:formatCode>General</c:formatCode>
                <c:ptCount val="17"/>
                <c:pt idx="0">
                  <c:v>0.54</c:v>
                </c:pt>
                <c:pt idx="1">
                  <c:v>0.74</c:v>
                </c:pt>
                <c:pt idx="2">
                  <c:v>0.73</c:v>
                </c:pt>
                <c:pt idx="3">
                  <c:v>0.78</c:v>
                </c:pt>
                <c:pt idx="4">
                  <c:v>0.8</c:v>
                </c:pt>
                <c:pt idx="5">
                  <c:v>0.82</c:v>
                </c:pt>
                <c:pt idx="6">
                  <c:v>0.88</c:v>
                </c:pt>
                <c:pt idx="7">
                  <c:v>0.88</c:v>
                </c:pt>
                <c:pt idx="8">
                  <c:v>0.86</c:v>
                </c:pt>
                <c:pt idx="9">
                  <c:v>0.91</c:v>
                </c:pt>
                <c:pt idx="10">
                  <c:v>0.92</c:v>
                </c:pt>
                <c:pt idx="11">
                  <c:v>1.1599999999999999</c:v>
                </c:pt>
                <c:pt idx="12">
                  <c:v>1.1200000000000001</c:v>
                </c:pt>
                <c:pt idx="13">
                  <c:v>1.1599999999999999</c:v>
                </c:pt>
                <c:pt idx="14">
                  <c:v>1.22</c:v>
                </c:pt>
                <c:pt idx="15">
                  <c:v>1.1599999999999999</c:v>
                </c:pt>
                <c:pt idx="16">
                  <c:v>0.97</c:v>
                </c:pt>
              </c:numCache>
            </c:numRef>
          </c:xVal>
          <c:yVal>
            <c:numRef>
              <c:f>'Major Elements'!$B$22:$B$38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'Major Elements'!$A$40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'Major Elements'!$G$42:$G$56</c:f>
              <c:numCache>
                <c:formatCode>General</c:formatCode>
                <c:ptCount val="15"/>
                <c:pt idx="0">
                  <c:v>0.73</c:v>
                </c:pt>
                <c:pt idx="1">
                  <c:v>0.66</c:v>
                </c:pt>
                <c:pt idx="2">
                  <c:v>0.76</c:v>
                </c:pt>
                <c:pt idx="3">
                  <c:v>0.62</c:v>
                </c:pt>
                <c:pt idx="4">
                  <c:v>0.64</c:v>
                </c:pt>
                <c:pt idx="5">
                  <c:v>0.73</c:v>
                </c:pt>
                <c:pt idx="6">
                  <c:v>0.89</c:v>
                </c:pt>
                <c:pt idx="7">
                  <c:v>0.92</c:v>
                </c:pt>
                <c:pt idx="8">
                  <c:v>1.19</c:v>
                </c:pt>
                <c:pt idx="9">
                  <c:v>1.1399999999999999</c:v>
                </c:pt>
                <c:pt idx="10">
                  <c:v>1.07</c:v>
                </c:pt>
                <c:pt idx="11">
                  <c:v>1.19</c:v>
                </c:pt>
                <c:pt idx="12">
                  <c:v>1.1499999999999999</c:v>
                </c:pt>
                <c:pt idx="13">
                  <c:v>1.1499999999999999</c:v>
                </c:pt>
                <c:pt idx="14">
                  <c:v>1.1299999999999999</c:v>
                </c:pt>
              </c:numCache>
            </c:numRef>
          </c:xVal>
          <c:yVal>
            <c:numRef>
              <c:f>'Major Elements'!$B$42:$B$56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'Major Elements'!$A$69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'Major Elements'!$G$71:$G$86</c:f>
              <c:numCache>
                <c:formatCode>General</c:formatCode>
                <c:ptCount val="16"/>
                <c:pt idx="0">
                  <c:v>0.81</c:v>
                </c:pt>
                <c:pt idx="1">
                  <c:v>0.85</c:v>
                </c:pt>
                <c:pt idx="2">
                  <c:v>0.85</c:v>
                </c:pt>
                <c:pt idx="3">
                  <c:v>0.81</c:v>
                </c:pt>
                <c:pt idx="4">
                  <c:v>0.76</c:v>
                </c:pt>
                <c:pt idx="5">
                  <c:v>0.77</c:v>
                </c:pt>
                <c:pt idx="6">
                  <c:v>0.73</c:v>
                </c:pt>
                <c:pt idx="7">
                  <c:v>0.73</c:v>
                </c:pt>
                <c:pt idx="8">
                  <c:v>0.79</c:v>
                </c:pt>
                <c:pt idx="9">
                  <c:v>0.76</c:v>
                </c:pt>
                <c:pt idx="10">
                  <c:v>0.82</c:v>
                </c:pt>
                <c:pt idx="11">
                  <c:v>0.76</c:v>
                </c:pt>
                <c:pt idx="12">
                  <c:v>0.85</c:v>
                </c:pt>
                <c:pt idx="13">
                  <c:v>0.85</c:v>
                </c:pt>
                <c:pt idx="14">
                  <c:v>0.87</c:v>
                </c:pt>
                <c:pt idx="15">
                  <c:v>0.86</c:v>
                </c:pt>
              </c:numCache>
            </c:numRef>
          </c:xVal>
          <c:yVal>
            <c:numRef>
              <c:f>'Major Elements'!$B$71:$B$86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'Major Elements'!$A$88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'Major Elements'!$G$90:$G$107</c:f>
              <c:numCache>
                <c:formatCode>General</c:formatCode>
                <c:ptCount val="18"/>
                <c:pt idx="0">
                  <c:v>0.84</c:v>
                </c:pt>
                <c:pt idx="1">
                  <c:v>0.83</c:v>
                </c:pt>
                <c:pt idx="2">
                  <c:v>0.9</c:v>
                </c:pt>
                <c:pt idx="3">
                  <c:v>0.92</c:v>
                </c:pt>
                <c:pt idx="4">
                  <c:v>0.86</c:v>
                </c:pt>
                <c:pt idx="5">
                  <c:v>0.87</c:v>
                </c:pt>
                <c:pt idx="6">
                  <c:v>0.95</c:v>
                </c:pt>
                <c:pt idx="7">
                  <c:v>0.95</c:v>
                </c:pt>
                <c:pt idx="8">
                  <c:v>0.94</c:v>
                </c:pt>
                <c:pt idx="9">
                  <c:v>0.94</c:v>
                </c:pt>
                <c:pt idx="10">
                  <c:v>0.94</c:v>
                </c:pt>
                <c:pt idx="11">
                  <c:v>0.93</c:v>
                </c:pt>
                <c:pt idx="12">
                  <c:v>0.97</c:v>
                </c:pt>
                <c:pt idx="13">
                  <c:v>0.97</c:v>
                </c:pt>
                <c:pt idx="14">
                  <c:v>0.99</c:v>
                </c:pt>
                <c:pt idx="15">
                  <c:v>1.08</c:v>
                </c:pt>
                <c:pt idx="16">
                  <c:v>1.1100000000000001</c:v>
                </c:pt>
                <c:pt idx="17">
                  <c:v>1.1200000000000001</c:v>
                </c:pt>
              </c:numCache>
            </c:numRef>
          </c:xVal>
          <c:yVal>
            <c:numRef>
              <c:f>'Major Elements'!$B$90:$B$107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'Major Elements'!$A$109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'Major Elements'!$G$111:$G$126</c:f>
              <c:numCache>
                <c:formatCode>General</c:formatCode>
                <c:ptCount val="16"/>
                <c:pt idx="0">
                  <c:v>0.71</c:v>
                </c:pt>
                <c:pt idx="1">
                  <c:v>0.74</c:v>
                </c:pt>
                <c:pt idx="2">
                  <c:v>0.77</c:v>
                </c:pt>
                <c:pt idx="3">
                  <c:v>0.79</c:v>
                </c:pt>
                <c:pt idx="4">
                  <c:v>0.81</c:v>
                </c:pt>
                <c:pt idx="5">
                  <c:v>0.83</c:v>
                </c:pt>
                <c:pt idx="6">
                  <c:v>0.85</c:v>
                </c:pt>
                <c:pt idx="7">
                  <c:v>0.85</c:v>
                </c:pt>
                <c:pt idx="8">
                  <c:v>0.72</c:v>
                </c:pt>
                <c:pt idx="9">
                  <c:v>0.93</c:v>
                </c:pt>
                <c:pt idx="10">
                  <c:v>0.92</c:v>
                </c:pt>
                <c:pt idx="11">
                  <c:v>0.95</c:v>
                </c:pt>
                <c:pt idx="12">
                  <c:v>0.88</c:v>
                </c:pt>
                <c:pt idx="13">
                  <c:v>0.89</c:v>
                </c:pt>
                <c:pt idx="14">
                  <c:v>0.84</c:v>
                </c:pt>
                <c:pt idx="15">
                  <c:v>0.91</c:v>
                </c:pt>
              </c:numCache>
            </c:numRef>
          </c:xVal>
          <c:yVal>
            <c:numRef>
              <c:f>'Major Elements'!$B$111:$B$126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26400"/>
        <c:axId val="71133056"/>
      </c:scatterChart>
      <c:valAx>
        <c:axId val="71126400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 sz="1400"/>
                </a:pPr>
                <a:r>
                  <a:rPr lang="en-US" sz="1400"/>
                  <a:t>Mg </a:t>
                </a:r>
                <a:r>
                  <a:rPr lang="en-US" sz="1400" baseline="0"/>
                  <a:t>(wt %)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42578452987494203"/>
              <c:y val="3.2106237058662661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71133056"/>
        <c:crosses val="autoZero"/>
        <c:crossBetween val="midCat"/>
      </c:valAx>
      <c:valAx>
        <c:axId val="71133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7112640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85842210902E-3"/>
          <c:y val="0.8738482520537436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2800"/>
              <a:t> </a:t>
            </a:r>
            <a:r>
              <a:rPr lang="en-US" sz="2800">
                <a:latin typeface="Cambria Math"/>
                <a:ea typeface="Cambria Math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Al, Zr</a:t>
            </a:r>
            <a:endParaRPr lang="en-US" sz="28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5178613050727151"/>
          <c:y val="4.558404558404558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146380759008898"/>
          <c:y val="0.14796993965497901"/>
          <c:w val="0.87212109807028837"/>
          <c:h val="0.702275882181394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Coefficient'!$C$3:$C$18</c:f>
              <c:numCache>
                <c:formatCode>General</c:formatCode>
                <c:ptCount val="16"/>
                <c:pt idx="0">
                  <c:v>-9.0937569999999995E-2</c:v>
                </c:pt>
                <c:pt idx="1">
                  <c:v>-0.197048265</c:v>
                </c:pt>
                <c:pt idx="2">
                  <c:v>1.6175761E-2</c:v>
                </c:pt>
                <c:pt idx="3">
                  <c:v>-0.223975535</c:v>
                </c:pt>
                <c:pt idx="4">
                  <c:v>-0.22160133400000001</c:v>
                </c:pt>
                <c:pt idx="5">
                  <c:v>-0.19412844000000001</c:v>
                </c:pt>
                <c:pt idx="6">
                  <c:v>-1.987768E-3</c:v>
                </c:pt>
                <c:pt idx="7">
                  <c:v>-6.1538462000000002E-2</c:v>
                </c:pt>
                <c:pt idx="8">
                  <c:v>-0.43808275600000002</c:v>
                </c:pt>
                <c:pt idx="9">
                  <c:v>-0.216513761</c:v>
                </c:pt>
                <c:pt idx="10">
                  <c:v>-0.101788991</c:v>
                </c:pt>
                <c:pt idx="11">
                  <c:v>0.115974096</c:v>
                </c:pt>
                <c:pt idx="12">
                  <c:v>0.125849973</c:v>
                </c:pt>
                <c:pt idx="13">
                  <c:v>-2.8005794000000001E-2</c:v>
                </c:pt>
                <c:pt idx="14">
                  <c:v>4.4648317999999999E-2</c:v>
                </c:pt>
                <c:pt idx="15">
                  <c:v>-0.27004387699999999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Coefficient'!$C$25:$C$40</c:f>
              <c:numCache>
                <c:formatCode>General</c:formatCode>
                <c:ptCount val="16"/>
                <c:pt idx="0">
                  <c:v>-0.50232634300000001</c:v>
                </c:pt>
                <c:pt idx="1">
                  <c:v>-0.23889908300000001</c:v>
                </c:pt>
                <c:pt idx="2">
                  <c:v>-0.438437203</c:v>
                </c:pt>
                <c:pt idx="3">
                  <c:v>-0.23354607099999999</c:v>
                </c:pt>
                <c:pt idx="4">
                  <c:v>-0.20905198799999999</c:v>
                </c:pt>
                <c:pt idx="5">
                  <c:v>-0.22624651000000001</c:v>
                </c:pt>
                <c:pt idx="6">
                  <c:v>-5.0222805000000002E-2</c:v>
                </c:pt>
                <c:pt idx="7">
                  <c:v>2.6526867999999999E-2</c:v>
                </c:pt>
                <c:pt idx="8">
                  <c:v>-0.29417712000000001</c:v>
                </c:pt>
                <c:pt idx="9">
                  <c:v>-0.219538805</c:v>
                </c:pt>
                <c:pt idx="10">
                  <c:v>-9.5977416999999995E-2</c:v>
                </c:pt>
                <c:pt idx="11">
                  <c:v>0.19621559599999999</c:v>
                </c:pt>
                <c:pt idx="12">
                  <c:v>0.139616347</c:v>
                </c:pt>
                <c:pt idx="13">
                  <c:v>0.34311926599999998</c:v>
                </c:pt>
                <c:pt idx="14">
                  <c:v>1.6933159E-2</c:v>
                </c:pt>
                <c:pt idx="15">
                  <c:v>0.139616347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Coefficient'!$C$47:$C$61</c:f>
              <c:numCache>
                <c:formatCode>General</c:formatCode>
                <c:ptCount val="15"/>
                <c:pt idx="0">
                  <c:v>-0.30102976999999997</c:v>
                </c:pt>
                <c:pt idx="1">
                  <c:v>-0.55229357800000001</c:v>
                </c:pt>
                <c:pt idx="2">
                  <c:v>-0.30102976999999997</c:v>
                </c:pt>
                <c:pt idx="3">
                  <c:v>-0.53305619299999996</c:v>
                </c:pt>
                <c:pt idx="4">
                  <c:v>-0.39062181400000001</c:v>
                </c:pt>
                <c:pt idx="5">
                  <c:v>-0.29346330300000001</c:v>
                </c:pt>
                <c:pt idx="6">
                  <c:v>-0.15255570099999999</c:v>
                </c:pt>
                <c:pt idx="7">
                  <c:v>-5.3711426E-2</c:v>
                </c:pt>
                <c:pt idx="8">
                  <c:v>2.5993883999999998E-2</c:v>
                </c:pt>
                <c:pt idx="9">
                  <c:v>0.27596330299999999</c:v>
                </c:pt>
                <c:pt idx="10">
                  <c:v>6.4901704000000005E-2</c:v>
                </c:pt>
                <c:pt idx="11">
                  <c:v>0.24563480300000001</c:v>
                </c:pt>
                <c:pt idx="12">
                  <c:v>5.3975534999999998E-2</c:v>
                </c:pt>
                <c:pt idx="13">
                  <c:v>-0.21130787300000001</c:v>
                </c:pt>
                <c:pt idx="14">
                  <c:v>-8.1023659999999997E-2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10"/>
            <c:spPr>
              <a:solidFill>
                <a:srgbClr val="00FF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Coefficient'!$C$78:$C$82</c:f>
              <c:numCache>
                <c:formatCode>General</c:formatCode>
                <c:ptCount val="5"/>
                <c:pt idx="0">
                  <c:v>1.7215326497571626E-2</c:v>
                </c:pt>
                <c:pt idx="1">
                  <c:v>3.6967080410145625E-2</c:v>
                </c:pt>
                <c:pt idx="2">
                  <c:v>2.6526867627785E-2</c:v>
                </c:pt>
                <c:pt idx="3">
                  <c:v>0.31996203732995898</c:v>
                </c:pt>
                <c:pt idx="4">
                  <c:v>0.1396163469557965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Coefficient'!$C$90:$C$105</c:f>
              <c:numCache>
                <c:formatCode>General</c:formatCode>
                <c:ptCount val="16"/>
                <c:pt idx="0">
                  <c:v>-2.0560748E-2</c:v>
                </c:pt>
                <c:pt idx="1">
                  <c:v>-5.8139530000000002E-3</c:v>
                </c:pt>
                <c:pt idx="2">
                  <c:v>6.0316750000000002E-2</c:v>
                </c:pt>
                <c:pt idx="3">
                  <c:v>6.2286970999999997E-2</c:v>
                </c:pt>
                <c:pt idx="4">
                  <c:v>4.6822982999999999E-2</c:v>
                </c:pt>
                <c:pt idx="5">
                  <c:v>7.2757289000000003E-2</c:v>
                </c:pt>
                <c:pt idx="6">
                  <c:v>-8.6532863000000002E-2</c:v>
                </c:pt>
                <c:pt idx="7">
                  <c:v>-5.2925870999999999E-2</c:v>
                </c:pt>
                <c:pt idx="8">
                  <c:v>-1.4799339999999999E-2</c:v>
                </c:pt>
                <c:pt idx="9">
                  <c:v>1.6296379E-2</c:v>
                </c:pt>
                <c:pt idx="10">
                  <c:v>0.151058796</c:v>
                </c:pt>
                <c:pt idx="11">
                  <c:v>-9.8197596999999998E-2</c:v>
                </c:pt>
                <c:pt idx="12">
                  <c:v>-0.15358255500000001</c:v>
                </c:pt>
                <c:pt idx="13">
                  <c:v>3.4373028999999999E-2</c:v>
                </c:pt>
                <c:pt idx="14">
                  <c:v>0.16042621600000001</c:v>
                </c:pt>
                <c:pt idx="15">
                  <c:v>5.6325506999999997E-2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Coefficient'!$C$112:$C$129</c:f>
              <c:numCache>
                <c:formatCode>General</c:formatCode>
                <c:ptCount val="18"/>
                <c:pt idx="0">
                  <c:v>4.8018050000000001E-3</c:v>
                </c:pt>
                <c:pt idx="1">
                  <c:v>-4.0213466000000003E-2</c:v>
                </c:pt>
                <c:pt idx="2">
                  <c:v>-8.9697509999999998E-3</c:v>
                </c:pt>
                <c:pt idx="3">
                  <c:v>0.19105977800000001</c:v>
                </c:pt>
                <c:pt idx="4">
                  <c:v>-4.9445093000000002E-2</c:v>
                </c:pt>
                <c:pt idx="5">
                  <c:v>-0.34855309099999998</c:v>
                </c:pt>
                <c:pt idx="6">
                  <c:v>5.2939920000000001E-2</c:v>
                </c:pt>
                <c:pt idx="7">
                  <c:v>9.2056075000000001E-2</c:v>
                </c:pt>
                <c:pt idx="8">
                  <c:v>0.242757009</c:v>
                </c:pt>
                <c:pt idx="9">
                  <c:v>2.2252659000000001E-2</c:v>
                </c:pt>
                <c:pt idx="10">
                  <c:v>7.3030708E-2</c:v>
                </c:pt>
                <c:pt idx="11">
                  <c:v>6.9225633999999994E-2</c:v>
                </c:pt>
                <c:pt idx="12">
                  <c:v>-4.0223668999999997E-2</c:v>
                </c:pt>
                <c:pt idx="13">
                  <c:v>-4.911215E-2</c:v>
                </c:pt>
                <c:pt idx="14">
                  <c:v>3.7833777999999998E-2</c:v>
                </c:pt>
                <c:pt idx="15">
                  <c:v>9.8961577999999994E-2</c:v>
                </c:pt>
                <c:pt idx="16">
                  <c:v>8.5150570999999994E-2</c:v>
                </c:pt>
                <c:pt idx="17">
                  <c:v>0.17265444799999999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Coefficient'!$C$136:$C$151</c:f>
              <c:numCache>
                <c:formatCode>General</c:formatCode>
                <c:ptCount val="16"/>
                <c:pt idx="0">
                  <c:v>-0.35583033800000002</c:v>
                </c:pt>
                <c:pt idx="1">
                  <c:v>-0.15938317799999999</c:v>
                </c:pt>
                <c:pt idx="2">
                  <c:v>-0.26528409600000002</c:v>
                </c:pt>
                <c:pt idx="3">
                  <c:v>-4.5162639999999999E-3</c:v>
                </c:pt>
                <c:pt idx="4">
                  <c:v>-0.11316159000000001</c:v>
                </c:pt>
                <c:pt idx="5">
                  <c:v>-8.4314220999999995E-2</c:v>
                </c:pt>
                <c:pt idx="6">
                  <c:v>-0.155734919</c:v>
                </c:pt>
                <c:pt idx="7">
                  <c:v>-0.126074766</c:v>
                </c:pt>
                <c:pt idx="8">
                  <c:v>-0.59855336100000001</c:v>
                </c:pt>
                <c:pt idx="9">
                  <c:v>-9.6344865000000002E-2</c:v>
                </c:pt>
                <c:pt idx="10">
                  <c:v>-9.9953785000000003E-2</c:v>
                </c:pt>
                <c:pt idx="11">
                  <c:v>0.16958747499999999</c:v>
                </c:pt>
                <c:pt idx="12">
                  <c:v>-0.27508209099999997</c:v>
                </c:pt>
                <c:pt idx="13">
                  <c:v>-7.3947967000000003E-2</c:v>
                </c:pt>
                <c:pt idx="14">
                  <c:v>-0.26442196899999998</c:v>
                </c:pt>
                <c:pt idx="15">
                  <c:v>-7.4766355000000007E-2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'Transfer Coefficient'!$C$179:$C$195</c:f>
              <c:numCache>
                <c:formatCode>General</c:formatCode>
                <c:ptCount val="17"/>
                <c:pt idx="0">
                  <c:v>-0.14162169454937934</c:v>
                </c:pt>
                <c:pt idx="1">
                  <c:v>0.32102848865282496</c:v>
                </c:pt>
                <c:pt idx="2">
                  <c:v>9.8915763135946744E-2</c:v>
                </c:pt>
                <c:pt idx="3">
                  <c:v>4.9557379687751535E-2</c:v>
                </c:pt>
                <c:pt idx="4">
                  <c:v>-7.0547621299536512E-2</c:v>
                </c:pt>
                <c:pt idx="5">
                  <c:v>6.2677463994669447E-2</c:v>
                </c:pt>
                <c:pt idx="6">
                  <c:v>-1.6129032258064502E-2</c:v>
                </c:pt>
                <c:pt idx="7">
                  <c:v>-7.9618913196894847E-2</c:v>
                </c:pt>
                <c:pt idx="8">
                  <c:v>1.5166781566526844E-3</c:v>
                </c:pt>
                <c:pt idx="9">
                  <c:v>-0.10065990664735236</c:v>
                </c:pt>
                <c:pt idx="10">
                  <c:v>-0.1861888190897999</c:v>
                </c:pt>
                <c:pt idx="11">
                  <c:v>7.9571154256454113E-2</c:v>
                </c:pt>
                <c:pt idx="12">
                  <c:v>8.7334052887209968E-2</c:v>
                </c:pt>
                <c:pt idx="13">
                  <c:v>3.2718156603371185E-2</c:v>
                </c:pt>
                <c:pt idx="14">
                  <c:v>0.19255992897306884</c:v>
                </c:pt>
                <c:pt idx="15">
                  <c:v>0.17852131678359417</c:v>
                </c:pt>
                <c:pt idx="16">
                  <c:v>-0.4381865840581437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711744"/>
        <c:axId val="71721728"/>
      </c:scatterChart>
      <c:valAx>
        <c:axId val="71711744"/>
        <c:scaling>
          <c:orientation val="minMax"/>
          <c:max val="0.8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721728"/>
        <c:crossesAt val="-0.8"/>
        <c:crossBetween val="midCat"/>
        <c:majorUnit val="0.2"/>
      </c:valAx>
      <c:valAx>
        <c:axId val="71721728"/>
        <c:scaling>
          <c:orientation val="maxMin"/>
          <c:max val="2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Depth (bgl) (m) </a:t>
                </a:r>
              </a:p>
            </c:rich>
          </c:tx>
          <c:layout>
            <c:manualLayout>
              <c:xMode val="edge"/>
              <c:yMode val="edge"/>
              <c:x val="5.5555555555555558E-3"/>
              <c:y val="0.4134979598138467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711744"/>
        <c:crossesAt val="-0.8"/>
        <c:crossBetween val="midCat"/>
        <c:majorUnit val="2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1.9882764654418197E-2"/>
          <c:y val="0.86896417435000117"/>
          <c:w val="0.96856780402449694"/>
          <c:h val="9.9356756875978738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ambria Math"/>
                <a:ea typeface="Cambria Math"/>
              </a:defRPr>
            </a:pPr>
            <a:r>
              <a:rPr lang="en-US" sz="2800">
                <a:latin typeface="Cambria Math"/>
                <a:ea typeface="Cambria Math"/>
              </a:rPr>
              <a:t>𝛕</a:t>
            </a:r>
            <a:r>
              <a:rPr lang="en-US" sz="1200">
                <a:latin typeface="Times New Roman" pitchFamily="18" charset="0"/>
                <a:ea typeface="Cambria Math"/>
                <a:cs typeface="Times New Roman" pitchFamily="18" charset="0"/>
              </a:rPr>
              <a:t>Ca,</a:t>
            </a:r>
            <a:r>
              <a:rPr lang="en-US" sz="1200" baseline="0">
                <a:latin typeface="Times New Roman" pitchFamily="18" charset="0"/>
                <a:ea typeface="Cambria Math"/>
                <a:cs typeface="Times New Roman" pitchFamily="18" charset="0"/>
              </a:rPr>
              <a:t> Zr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  <c:layout>
        <c:manualLayout>
          <c:xMode val="edge"/>
          <c:yMode val="edge"/>
          <c:x val="0.42801377952755898"/>
          <c:y val="2.31481481481481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947222222222223"/>
          <c:y val="0.13135425780110821"/>
          <c:w val="0.81163888888888891"/>
          <c:h val="0.711597404491105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'Transfer Coefficient'!$A$1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Coefficient'!$D$3:$D$18</c:f>
              <c:numCache>
                <c:formatCode>General</c:formatCode>
                <c:ptCount val="16"/>
                <c:pt idx="0">
                  <c:v>-0.79525620900000005</c:v>
                </c:pt>
                <c:pt idx="1">
                  <c:v>-0.82481053100000001</c:v>
                </c:pt>
                <c:pt idx="2">
                  <c:v>-0.77025591500000001</c:v>
                </c:pt>
                <c:pt idx="3">
                  <c:v>-0.55975535200000004</c:v>
                </c:pt>
                <c:pt idx="4">
                  <c:v>1.1444120099999999</c:v>
                </c:pt>
                <c:pt idx="5">
                  <c:v>2.75233945</c:v>
                </c:pt>
                <c:pt idx="6">
                  <c:v>0.93073394499999995</c:v>
                </c:pt>
                <c:pt idx="7">
                  <c:v>2.4558927000000001E-2</c:v>
                </c:pt>
                <c:pt idx="8">
                  <c:v>3.6118329899999999</c:v>
                </c:pt>
                <c:pt idx="9">
                  <c:v>0.31327217099999999</c:v>
                </c:pt>
                <c:pt idx="10">
                  <c:v>0.43545871600000002</c:v>
                </c:pt>
                <c:pt idx="11">
                  <c:v>-0.101295197</c:v>
                </c:pt>
                <c:pt idx="12">
                  <c:v>-0.231240946</c:v>
                </c:pt>
                <c:pt idx="13">
                  <c:v>-0.60236600699999998</c:v>
                </c:pt>
                <c:pt idx="14">
                  <c:v>-0.58027522899999995</c:v>
                </c:pt>
                <c:pt idx="15">
                  <c:v>-0.18974870399999999</c:v>
                </c:pt>
              </c:numCache>
            </c:numRef>
          </c:xVal>
          <c:yVal>
            <c:numRef>
              <c:f>'Transfer Coefficient'!$B$3:$B$18</c:f>
              <c:numCache>
                <c:formatCode>General</c:formatCode>
                <c:ptCount val="16"/>
                <c:pt idx="0">
                  <c:v>1.98</c:v>
                </c:pt>
                <c:pt idx="1">
                  <c:v>2.29</c:v>
                </c:pt>
                <c:pt idx="2">
                  <c:v>2.52</c:v>
                </c:pt>
                <c:pt idx="3">
                  <c:v>2.82</c:v>
                </c:pt>
                <c:pt idx="4">
                  <c:v>3.66</c:v>
                </c:pt>
                <c:pt idx="5">
                  <c:v>4.12</c:v>
                </c:pt>
                <c:pt idx="6">
                  <c:v>4.42</c:v>
                </c:pt>
                <c:pt idx="7">
                  <c:v>5.34</c:v>
                </c:pt>
                <c:pt idx="8">
                  <c:v>6.86</c:v>
                </c:pt>
                <c:pt idx="9">
                  <c:v>7.47</c:v>
                </c:pt>
                <c:pt idx="10">
                  <c:v>8.08</c:v>
                </c:pt>
                <c:pt idx="11">
                  <c:v>9.6</c:v>
                </c:pt>
                <c:pt idx="12">
                  <c:v>11.13</c:v>
                </c:pt>
                <c:pt idx="13">
                  <c:v>12.65</c:v>
                </c:pt>
                <c:pt idx="14">
                  <c:v>14.18</c:v>
                </c:pt>
                <c:pt idx="15">
                  <c:v>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'Transfer Coefficient'!$A$23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Coefficient'!$D$25:$D$40</c:f>
              <c:numCache>
                <c:formatCode>General</c:formatCode>
                <c:ptCount val="16"/>
                <c:pt idx="0">
                  <c:v>-0.68820445600000002</c:v>
                </c:pt>
                <c:pt idx="1">
                  <c:v>-0.70899082599999996</c:v>
                </c:pt>
                <c:pt idx="2">
                  <c:v>-0.79737424899999998</c:v>
                </c:pt>
                <c:pt idx="3">
                  <c:v>-0.76641404099999999</c:v>
                </c:pt>
                <c:pt idx="4">
                  <c:v>-0.78360856300000004</c:v>
                </c:pt>
                <c:pt idx="5">
                  <c:v>-0.80291184699999996</c:v>
                </c:pt>
                <c:pt idx="6">
                  <c:v>0.76524246399999996</c:v>
                </c:pt>
                <c:pt idx="7">
                  <c:v>0.76524246399999996</c:v>
                </c:pt>
                <c:pt idx="8">
                  <c:v>0.16083879400000001</c:v>
                </c:pt>
                <c:pt idx="9">
                  <c:v>-0.60254633999999996</c:v>
                </c:pt>
                <c:pt idx="10">
                  <c:v>0.53344408629999995</c:v>
                </c:pt>
                <c:pt idx="11">
                  <c:v>0.45504587200000002</c:v>
                </c:pt>
                <c:pt idx="12">
                  <c:v>0.35361238499999997</c:v>
                </c:pt>
                <c:pt idx="13">
                  <c:v>0.53644703900000001</c:v>
                </c:pt>
                <c:pt idx="14">
                  <c:v>0.35511140200000002</c:v>
                </c:pt>
                <c:pt idx="15">
                  <c:v>0.42946264699999998</c:v>
                </c:pt>
              </c:numCache>
            </c:numRef>
          </c:xVal>
          <c:yVal>
            <c:numRef>
              <c:f>'Transfer Coefficient'!$B$25:$B$40</c:f>
              <c:numCache>
                <c:formatCode>General</c:formatCode>
                <c:ptCount val="16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1.7</c:v>
                </c:pt>
                <c:pt idx="6">
                  <c:v>2.2999999999999998</c:v>
                </c:pt>
                <c:pt idx="7">
                  <c:v>2.6</c:v>
                </c:pt>
                <c:pt idx="8">
                  <c:v>3.8</c:v>
                </c:pt>
                <c:pt idx="9">
                  <c:v>6.6</c:v>
                </c:pt>
                <c:pt idx="10">
                  <c:v>6.9</c:v>
                </c:pt>
                <c:pt idx="11">
                  <c:v>8.4</c:v>
                </c:pt>
                <c:pt idx="12">
                  <c:v>9.9</c:v>
                </c:pt>
                <c:pt idx="13">
                  <c:v>11.4</c:v>
                </c:pt>
                <c:pt idx="14">
                  <c:v>13</c:v>
                </c:pt>
                <c:pt idx="15">
                  <c:v>14.5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'Transfer Coefficient'!$A$45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Coefficient'!$D$47:$D$61</c:f>
              <c:numCache>
                <c:formatCode>General</c:formatCode>
                <c:ptCount val="15"/>
                <c:pt idx="0">
                  <c:v>-0.76700992300000004</c:v>
                </c:pt>
                <c:pt idx="1">
                  <c:v>-0.82193494600000006</c:v>
                </c:pt>
                <c:pt idx="2">
                  <c:v>-0.79442052100000005</c:v>
                </c:pt>
                <c:pt idx="3">
                  <c:v>-0.81112385300000001</c:v>
                </c:pt>
                <c:pt idx="4">
                  <c:v>-0.78236493399999996</c:v>
                </c:pt>
                <c:pt idx="5">
                  <c:v>-0.78314220199999995</c:v>
                </c:pt>
                <c:pt idx="6">
                  <c:v>8.7287025000000004E-2</c:v>
                </c:pt>
                <c:pt idx="7">
                  <c:v>0.58015012499999996</c:v>
                </c:pt>
                <c:pt idx="8">
                  <c:v>0.27782874600000002</c:v>
                </c:pt>
                <c:pt idx="9">
                  <c:v>-0.11577981699999999</c:v>
                </c:pt>
                <c:pt idx="10">
                  <c:v>-9.8191349999999997E-2</c:v>
                </c:pt>
                <c:pt idx="11">
                  <c:v>-0.57756732799999999</c:v>
                </c:pt>
                <c:pt idx="12">
                  <c:v>-0.44969418999999999</c:v>
                </c:pt>
                <c:pt idx="13">
                  <c:v>-0.36748453199999997</c:v>
                </c:pt>
                <c:pt idx="14">
                  <c:v>-0.195895703</c:v>
                </c:pt>
              </c:numCache>
            </c:numRef>
          </c:xVal>
          <c:yVal>
            <c:numRef>
              <c:f>'Transfer Coefficient'!$B$47:$B$61</c:f>
              <c:numCache>
                <c:formatCode>General</c:formatCode>
                <c:ptCount val="15"/>
                <c:pt idx="0">
                  <c:v>0.15</c:v>
                </c:pt>
                <c:pt idx="1">
                  <c:v>0.46</c:v>
                </c:pt>
                <c:pt idx="2">
                  <c:v>0.76</c:v>
                </c:pt>
                <c:pt idx="3">
                  <c:v>1.07</c:v>
                </c:pt>
                <c:pt idx="4">
                  <c:v>1.37</c:v>
                </c:pt>
                <c:pt idx="5">
                  <c:v>1.98</c:v>
                </c:pt>
                <c:pt idx="6">
                  <c:v>4.42</c:v>
                </c:pt>
                <c:pt idx="7">
                  <c:v>5.95</c:v>
                </c:pt>
                <c:pt idx="8">
                  <c:v>7.47</c:v>
                </c:pt>
                <c:pt idx="9">
                  <c:v>8.99</c:v>
                </c:pt>
                <c:pt idx="10">
                  <c:v>10.5</c:v>
                </c:pt>
                <c:pt idx="11">
                  <c:v>12.04</c:v>
                </c:pt>
                <c:pt idx="12">
                  <c:v>13.6</c:v>
                </c:pt>
                <c:pt idx="13">
                  <c:v>15.1</c:v>
                </c:pt>
                <c:pt idx="14">
                  <c:v>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'Transfer Coefficient'!$A$66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Coefficient'!$D$78:$D$82</c:f>
              <c:numCache>
                <c:formatCode>General</c:formatCode>
                <c:ptCount val="5"/>
                <c:pt idx="0">
                  <c:v>0.83691311386940082</c:v>
                </c:pt>
                <c:pt idx="1">
                  <c:v>0.46162978953049083</c:v>
                </c:pt>
                <c:pt idx="2">
                  <c:v>4.5714285714285818E-2</c:v>
                </c:pt>
                <c:pt idx="3">
                  <c:v>-0.1431825371717812</c:v>
                </c:pt>
                <c:pt idx="4">
                  <c:v>-2.3185988323603079E-2</c:v>
                </c:pt>
              </c:numCache>
            </c:numRef>
          </c:xVal>
          <c:yVal>
            <c:numRef>
              <c:f>'Transfer Coefficient'!$B$78:$B$82</c:f>
              <c:numCache>
                <c:formatCode>General</c:formatCode>
                <c:ptCount val="5"/>
                <c:pt idx="0">
                  <c:v>9.5</c:v>
                </c:pt>
                <c:pt idx="1">
                  <c:v>11.1</c:v>
                </c:pt>
                <c:pt idx="2">
                  <c:v>12.6</c:v>
                </c:pt>
                <c:pt idx="3">
                  <c:v>14.4</c:v>
                </c:pt>
                <c:pt idx="4">
                  <c:v>15.9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'Transfer Coefficient'!$A$88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Coefficient'!$D$90:$D$105</c:f>
              <c:numCache>
                <c:formatCode>General</c:formatCode>
                <c:ptCount val="16"/>
                <c:pt idx="0">
                  <c:v>-0.235294118</c:v>
                </c:pt>
                <c:pt idx="1">
                  <c:v>-0.18125854999999999</c:v>
                </c:pt>
                <c:pt idx="2">
                  <c:v>-0.15674533299999999</c:v>
                </c:pt>
                <c:pt idx="3">
                  <c:v>-0.230795848</c:v>
                </c:pt>
                <c:pt idx="4">
                  <c:v>-0.28576401000000001</c:v>
                </c:pt>
                <c:pt idx="5">
                  <c:v>-0.21697780899999999</c:v>
                </c:pt>
                <c:pt idx="6">
                  <c:v>-0.34040501400000001</c:v>
                </c:pt>
                <c:pt idx="7">
                  <c:v>-0.37132352899999999</c:v>
                </c:pt>
                <c:pt idx="8">
                  <c:v>-0.349134948</c:v>
                </c:pt>
                <c:pt idx="9">
                  <c:v>-0.39767523799999999</c:v>
                </c:pt>
                <c:pt idx="10">
                  <c:v>-0.29970215900000002</c:v>
                </c:pt>
                <c:pt idx="11">
                  <c:v>-0.44731738799999998</c:v>
                </c:pt>
                <c:pt idx="12">
                  <c:v>-0.41456582600000003</c:v>
                </c:pt>
                <c:pt idx="13">
                  <c:v>-0.38289426199999999</c:v>
                </c:pt>
                <c:pt idx="14">
                  <c:v>-0.35931060300000001</c:v>
                </c:pt>
                <c:pt idx="15">
                  <c:v>-0.38665710199999997</c:v>
                </c:pt>
              </c:numCache>
            </c:numRef>
          </c:xVal>
          <c:yVal>
            <c:numRef>
              <c:f>'Transfer Coefficient'!$B$90:$B$105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'Transfer Coefficient'!$A$110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xVal>
            <c:numRef>
              <c:f>'Transfer Coefficient'!$D$112:$D$129</c:f>
              <c:numCache>
                <c:formatCode>General</c:formatCode>
                <c:ptCount val="18"/>
                <c:pt idx="0">
                  <c:v>-0.71095334700000001</c:v>
                </c:pt>
                <c:pt idx="1">
                  <c:v>-0.71423796799999995</c:v>
                </c:pt>
                <c:pt idx="2">
                  <c:v>-0.52384267299999998</c:v>
                </c:pt>
                <c:pt idx="3">
                  <c:v>-0.62042175399999999</c:v>
                </c:pt>
                <c:pt idx="4">
                  <c:v>-0.68566176499999998</c:v>
                </c:pt>
                <c:pt idx="5">
                  <c:v>-0.63642806500000004</c:v>
                </c:pt>
                <c:pt idx="6">
                  <c:v>-0.48268907599999999</c:v>
                </c:pt>
                <c:pt idx="7">
                  <c:v>-0.52100840299999995</c:v>
                </c:pt>
                <c:pt idx="8">
                  <c:v>-0.47058823500000002</c:v>
                </c:pt>
                <c:pt idx="9">
                  <c:v>-0.47971602400000002</c:v>
                </c:pt>
                <c:pt idx="10">
                  <c:v>-0.50018268200000005</c:v>
                </c:pt>
                <c:pt idx="11">
                  <c:v>-0.52100840299999995</c:v>
                </c:pt>
                <c:pt idx="12">
                  <c:v>-0.54791804399999999</c:v>
                </c:pt>
                <c:pt idx="13">
                  <c:v>-0.55294117600000003</c:v>
                </c:pt>
                <c:pt idx="14">
                  <c:v>-0.64075630299999997</c:v>
                </c:pt>
                <c:pt idx="15">
                  <c:v>-0.50326797400000001</c:v>
                </c:pt>
                <c:pt idx="16">
                  <c:v>-0.44117647100000001</c:v>
                </c:pt>
                <c:pt idx="17">
                  <c:v>-0.41214667700000002</c:v>
                </c:pt>
              </c:numCache>
            </c:numRef>
          </c:xVal>
          <c:yVal>
            <c:numRef>
              <c:f>'Transfer Coefficient'!$B$112:$B$129</c:f>
              <c:numCache>
                <c:formatCode>General</c:formatCode>
                <c:ptCount val="18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1.524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3.05</c:v>
                </c:pt>
                <c:pt idx="9">
                  <c:v>3.35</c:v>
                </c:pt>
                <c:pt idx="10">
                  <c:v>3.9620000000000002</c:v>
                </c:pt>
                <c:pt idx="11">
                  <c:v>4.57</c:v>
                </c:pt>
                <c:pt idx="12">
                  <c:v>4.87</c:v>
                </c:pt>
                <c:pt idx="13">
                  <c:v>5.4859999999999998</c:v>
                </c:pt>
                <c:pt idx="14">
                  <c:v>6.4</c:v>
                </c:pt>
                <c:pt idx="15">
                  <c:v>7.01</c:v>
                </c:pt>
                <c:pt idx="16">
                  <c:v>7.3150000000000004</c:v>
                </c:pt>
                <c:pt idx="17">
                  <c:v>7.62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'Transfer Coefficient'!$A$134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Coefficient'!$D$136:$D$151</c:f>
              <c:numCache>
                <c:formatCode>General</c:formatCode>
                <c:ptCount val="16"/>
                <c:pt idx="0">
                  <c:v>-0.92262443400000005</c:v>
                </c:pt>
                <c:pt idx="1">
                  <c:v>-0.89941176499999997</c:v>
                </c:pt>
                <c:pt idx="2">
                  <c:v>-0.86647579399999997</c:v>
                </c:pt>
                <c:pt idx="3">
                  <c:v>-0.88761091000000003</c:v>
                </c:pt>
                <c:pt idx="4">
                  <c:v>-0.84364523000000002</c:v>
                </c:pt>
                <c:pt idx="5">
                  <c:v>-0.61939586599999996</c:v>
                </c:pt>
                <c:pt idx="6">
                  <c:v>-0.69518716599999997</c:v>
                </c:pt>
                <c:pt idx="7">
                  <c:v>-0.62941176499999996</c:v>
                </c:pt>
                <c:pt idx="8">
                  <c:v>-0.81930257100000004</c:v>
                </c:pt>
                <c:pt idx="9">
                  <c:v>-0.52602402199999998</c:v>
                </c:pt>
                <c:pt idx="10">
                  <c:v>-0.55785391100000004</c:v>
                </c:pt>
                <c:pt idx="11">
                  <c:v>-0.48744848299999999</c:v>
                </c:pt>
                <c:pt idx="12">
                  <c:v>-0.59220985699999995</c:v>
                </c:pt>
                <c:pt idx="13">
                  <c:v>-0.40190778999999999</c:v>
                </c:pt>
                <c:pt idx="14">
                  <c:v>-0.63255439199999997</c:v>
                </c:pt>
                <c:pt idx="15">
                  <c:v>-0.47058823500000002</c:v>
                </c:pt>
              </c:numCache>
            </c:numRef>
          </c:xVal>
          <c:yVal>
            <c:numRef>
              <c:f>'Transfer Coefficient'!$B$136:$B$151</c:f>
              <c:numCache>
                <c:formatCode>General</c:formatCode>
                <c:ptCount val="16"/>
                <c:pt idx="0">
                  <c:v>0.30499999999999999</c:v>
                </c:pt>
                <c:pt idx="1">
                  <c:v>0.61</c:v>
                </c:pt>
                <c:pt idx="2">
                  <c:v>0.91</c:v>
                </c:pt>
                <c:pt idx="3">
                  <c:v>1.22</c:v>
                </c:pt>
                <c:pt idx="4">
                  <c:v>1.52</c:v>
                </c:pt>
                <c:pt idx="5">
                  <c:v>1.83</c:v>
                </c:pt>
                <c:pt idx="6">
                  <c:v>2.13</c:v>
                </c:pt>
                <c:pt idx="7">
                  <c:v>2.44</c:v>
                </c:pt>
                <c:pt idx="8">
                  <c:v>3.35</c:v>
                </c:pt>
                <c:pt idx="9">
                  <c:v>3.96</c:v>
                </c:pt>
                <c:pt idx="10">
                  <c:v>4.57</c:v>
                </c:pt>
                <c:pt idx="11">
                  <c:v>5.48</c:v>
                </c:pt>
                <c:pt idx="12">
                  <c:v>6.4</c:v>
                </c:pt>
                <c:pt idx="13">
                  <c:v>7.01</c:v>
                </c:pt>
                <c:pt idx="14">
                  <c:v>7.31</c:v>
                </c:pt>
                <c:pt idx="15">
                  <c:v>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'Transfer Coefficient'!$A$156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</c:spPr>
          <c:xVal>
            <c:numRef>
              <c:f>'Transfer Coefficient'!$D$179:$D$195</c:f>
              <c:numCache>
                <c:formatCode>General</c:formatCode>
                <c:ptCount val="17"/>
                <c:pt idx="0">
                  <c:v>-0.90947112790070161</c:v>
                </c:pt>
                <c:pt idx="1">
                  <c:v>-0.67968372766779339</c:v>
                </c:pt>
                <c:pt idx="2">
                  <c:v>-0.8677231025854879</c:v>
                </c:pt>
                <c:pt idx="3">
                  <c:v>-0.86254627394173511</c:v>
                </c:pt>
                <c:pt idx="4">
                  <c:v>-0.87884233424761182</c:v>
                </c:pt>
                <c:pt idx="5">
                  <c:v>-0.86868945722925528</c:v>
                </c:pt>
                <c:pt idx="6">
                  <c:v>-0.90071026931044684</c:v>
                </c:pt>
                <c:pt idx="7">
                  <c:v>-0.89668313338038108</c:v>
                </c:pt>
                <c:pt idx="8">
                  <c:v>-0.89324919128175218</c:v>
                </c:pt>
                <c:pt idx="9">
                  <c:v>-0.86254627394173511</c:v>
                </c:pt>
                <c:pt idx="10">
                  <c:v>-0.9090251728657297</c:v>
                </c:pt>
                <c:pt idx="11">
                  <c:v>-0.89262854704501815</c:v>
                </c:pt>
                <c:pt idx="12">
                  <c:v>-0.91111710739341611</c:v>
                </c:pt>
                <c:pt idx="13">
                  <c:v>-0.89262854704501815</c:v>
                </c:pt>
                <c:pt idx="14">
                  <c:v>-0.85918910920390656</c:v>
                </c:pt>
                <c:pt idx="15">
                  <c:v>-0.47328656233135458</c:v>
                </c:pt>
                <c:pt idx="16">
                  <c:v>0.34457285833432616</c:v>
                </c:pt>
              </c:numCache>
            </c:numRef>
          </c:xVal>
          <c:yVal>
            <c:numRef>
              <c:f>'Transfer Coefficient'!$B$179:$B$195</c:f>
              <c:numCache>
                <c:formatCode>General</c:formatCode>
                <c:ptCount val="17"/>
                <c:pt idx="0">
                  <c:v>0.09</c:v>
                </c:pt>
                <c:pt idx="1">
                  <c:v>0.24</c:v>
                </c:pt>
                <c:pt idx="2">
                  <c:v>0.39500000000000002</c:v>
                </c:pt>
                <c:pt idx="3">
                  <c:v>0.55000000000000004</c:v>
                </c:pt>
                <c:pt idx="4">
                  <c:v>0.7</c:v>
                </c:pt>
                <c:pt idx="5">
                  <c:v>1.1499999999999999</c:v>
                </c:pt>
                <c:pt idx="6">
                  <c:v>1.6</c:v>
                </c:pt>
                <c:pt idx="7">
                  <c:v>2.5</c:v>
                </c:pt>
                <c:pt idx="8">
                  <c:v>3.45</c:v>
                </c:pt>
                <c:pt idx="9">
                  <c:v>4.4000000000000004</c:v>
                </c:pt>
                <c:pt idx="10">
                  <c:v>5.3</c:v>
                </c:pt>
                <c:pt idx="11">
                  <c:v>6.2</c:v>
                </c:pt>
                <c:pt idx="12">
                  <c:v>10.8</c:v>
                </c:pt>
                <c:pt idx="13">
                  <c:v>15.3</c:v>
                </c:pt>
                <c:pt idx="14">
                  <c:v>19.899999999999999</c:v>
                </c:pt>
                <c:pt idx="15">
                  <c:v>22.95</c:v>
                </c:pt>
                <c:pt idx="16">
                  <c:v>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19840"/>
        <c:axId val="71225728"/>
      </c:scatterChart>
      <c:valAx>
        <c:axId val="71219840"/>
        <c:scaling>
          <c:orientation val="minMax"/>
          <c:max val="0.8"/>
          <c:min val="-0.8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225728"/>
        <c:crosses val="autoZero"/>
        <c:crossBetween val="midCat"/>
      </c:valAx>
      <c:valAx>
        <c:axId val="71225728"/>
        <c:scaling>
          <c:orientation val="maxMin"/>
          <c:max val="2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71219840"/>
        <c:crossesAt val="-1.5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6.6002624671916005E-2"/>
          <c:y val="0.86286836541265677"/>
          <c:w val="0.9068836395450568"/>
          <c:h val="9.5452838101888871E-2"/>
        </c:manualLayout>
      </c:layout>
      <c:overlay val="0"/>
      <c:txPr>
        <a:bodyPr/>
        <a:lstStyle/>
        <a:p>
          <a:pPr>
            <a:defRPr sz="1400" b="1">
              <a:latin typeface="Times New Roman" pitchFamily="18" charset="0"/>
              <a:cs typeface="Times New Roman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307975</xdr:colOff>
      <xdr:row>0</xdr:row>
      <xdr:rowOff>104775</xdr:rowOff>
    </xdr:from>
    <xdr:to>
      <xdr:col>43</xdr:col>
      <xdr:colOff>107949</xdr:colOff>
      <xdr:row>33</xdr:row>
      <xdr:rowOff>130175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323850</xdr:colOff>
      <xdr:row>0</xdr:row>
      <xdr:rowOff>0</xdr:rowOff>
    </xdr:from>
    <xdr:to>
      <xdr:col>23</xdr:col>
      <xdr:colOff>342900</xdr:colOff>
      <xdr:row>33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390525</xdr:colOff>
      <xdr:row>36</xdr:row>
      <xdr:rowOff>28575</xdr:rowOff>
    </xdr:from>
    <xdr:to>
      <xdr:col>23</xdr:col>
      <xdr:colOff>504824</xdr:colOff>
      <xdr:row>68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371474</xdr:colOff>
      <xdr:row>37</xdr:row>
      <xdr:rowOff>12699</xdr:rowOff>
    </xdr:from>
    <xdr:to>
      <xdr:col>30</xdr:col>
      <xdr:colOff>390525</xdr:colOff>
      <xdr:row>68</xdr:row>
      <xdr:rowOff>142874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419099</xdr:colOff>
      <xdr:row>36</xdr:row>
      <xdr:rowOff>123824</xdr:rowOff>
    </xdr:from>
    <xdr:to>
      <xdr:col>37</xdr:col>
      <xdr:colOff>523875</xdr:colOff>
      <xdr:row>68</xdr:row>
      <xdr:rowOff>57149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542925</xdr:colOff>
      <xdr:row>0</xdr:row>
      <xdr:rowOff>0</xdr:rowOff>
    </xdr:from>
    <xdr:to>
      <xdr:col>30</xdr:col>
      <xdr:colOff>457200</xdr:colOff>
      <xdr:row>33</xdr:row>
      <xdr:rowOff>104775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76199</xdr:colOff>
      <xdr:row>39</xdr:row>
      <xdr:rowOff>38100</xdr:rowOff>
    </xdr:from>
    <xdr:to>
      <xdr:col>48</xdr:col>
      <xdr:colOff>581024</xdr:colOff>
      <xdr:row>76</xdr:row>
      <xdr:rowOff>28575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133349</xdr:colOff>
      <xdr:row>26</xdr:row>
      <xdr:rowOff>171450</xdr:rowOff>
    </xdr:from>
    <xdr:to>
      <xdr:col>35</xdr:col>
      <xdr:colOff>28574</xdr:colOff>
      <xdr:row>56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409575</xdr:colOff>
      <xdr:row>25</xdr:row>
      <xdr:rowOff>85725</xdr:rowOff>
    </xdr:from>
    <xdr:to>
      <xdr:col>20</xdr:col>
      <xdr:colOff>466725</xdr:colOff>
      <xdr:row>54</xdr:row>
      <xdr:rowOff>47625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504825</xdr:colOff>
      <xdr:row>55</xdr:row>
      <xdr:rowOff>9525</xdr:rowOff>
    </xdr:from>
    <xdr:to>
      <xdr:col>35</xdr:col>
      <xdr:colOff>104775</xdr:colOff>
      <xdr:row>82</xdr:row>
      <xdr:rowOff>138112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142874</xdr:colOff>
      <xdr:row>81</xdr:row>
      <xdr:rowOff>171450</xdr:rowOff>
    </xdr:from>
    <xdr:to>
      <xdr:col>35</xdr:col>
      <xdr:colOff>400050</xdr:colOff>
      <xdr:row>109</xdr:row>
      <xdr:rowOff>133350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85724</xdr:colOff>
      <xdr:row>110</xdr:row>
      <xdr:rowOff>57150</xdr:rowOff>
    </xdr:from>
    <xdr:to>
      <xdr:col>35</xdr:col>
      <xdr:colOff>428625</xdr:colOff>
      <xdr:row>138</xdr:row>
      <xdr:rowOff>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104775</xdr:colOff>
      <xdr:row>145</xdr:row>
      <xdr:rowOff>4761</xdr:rowOff>
    </xdr:from>
    <xdr:to>
      <xdr:col>30</xdr:col>
      <xdr:colOff>542925</xdr:colOff>
      <xdr:row>173</xdr:row>
      <xdr:rowOff>104774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topLeftCell="I1" workbookViewId="0">
      <selection activeCell="AF22" sqref="AF22"/>
    </sheetView>
  </sheetViews>
  <sheetFormatPr defaultColWidth="8.85546875" defaultRowHeight="15" x14ac:dyDescent="0.25"/>
  <sheetData>
    <row r="1" spans="1:16" x14ac:dyDescent="0.25">
      <c r="A1" s="6" t="s">
        <v>57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6" x14ac:dyDescent="0.25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  <c r="N2" s="3" t="s">
        <v>66</v>
      </c>
      <c r="O2" t="s">
        <v>40</v>
      </c>
      <c r="P2" s="3" t="s">
        <v>28</v>
      </c>
    </row>
    <row r="3" spans="1:16" x14ac:dyDescent="0.25">
      <c r="A3" t="s">
        <v>41</v>
      </c>
      <c r="B3">
        <v>-1.98</v>
      </c>
      <c r="C3">
        <v>11.1</v>
      </c>
      <c r="D3">
        <v>0.25</v>
      </c>
      <c r="E3">
        <v>5.73</v>
      </c>
      <c r="F3">
        <v>3.94</v>
      </c>
      <c r="G3">
        <v>0.86</v>
      </c>
      <c r="H3">
        <v>0.05</v>
      </c>
      <c r="I3">
        <v>0.25</v>
      </c>
      <c r="J3">
        <v>0.05</v>
      </c>
      <c r="K3">
        <v>26.9</v>
      </c>
      <c r="L3">
        <v>0.62</v>
      </c>
      <c r="M3">
        <v>205</v>
      </c>
      <c r="O3">
        <v>5</v>
      </c>
      <c r="P3" s="3">
        <v>-1.98</v>
      </c>
    </row>
    <row r="4" spans="1:16" x14ac:dyDescent="0.25">
      <c r="A4" t="s">
        <v>42</v>
      </c>
      <c r="B4">
        <v>-2.29</v>
      </c>
      <c r="C4">
        <v>11</v>
      </c>
      <c r="D4">
        <v>0.24</v>
      </c>
      <c r="E4">
        <v>5.66</v>
      </c>
      <c r="F4">
        <v>3.74</v>
      </c>
      <c r="G4">
        <v>0.89</v>
      </c>
      <c r="H4">
        <v>0.09</v>
      </c>
      <c r="I4">
        <v>0.33</v>
      </c>
      <c r="J4">
        <v>0.03</v>
      </c>
      <c r="K4">
        <v>27.3</v>
      </c>
      <c r="L4">
        <v>0.61</v>
      </c>
      <c r="M4">
        <v>230</v>
      </c>
      <c r="O4">
        <v>4.5999999999999996</v>
      </c>
      <c r="P4" s="3">
        <v>-2.29</v>
      </c>
    </row>
    <row r="5" spans="1:16" x14ac:dyDescent="0.25">
      <c r="A5" t="s">
        <v>43</v>
      </c>
      <c r="B5">
        <v>-2.52</v>
      </c>
      <c r="C5">
        <v>11.5</v>
      </c>
      <c r="D5">
        <v>0.26</v>
      </c>
      <c r="E5">
        <v>5.71</v>
      </c>
      <c r="F5">
        <v>4.01</v>
      </c>
      <c r="G5">
        <v>0.95</v>
      </c>
      <c r="H5">
        <v>7.0000000000000007E-2</v>
      </c>
      <c r="I5">
        <v>0.31</v>
      </c>
      <c r="J5">
        <v>0.05</v>
      </c>
      <c r="K5">
        <v>26.7</v>
      </c>
      <c r="L5">
        <v>0.62</v>
      </c>
      <c r="M5">
        <v>190</v>
      </c>
      <c r="O5">
        <v>4.4000000000000004</v>
      </c>
      <c r="P5" s="3">
        <v>-2.52</v>
      </c>
    </row>
    <row r="6" spans="1:16" x14ac:dyDescent="0.25">
      <c r="A6" t="s">
        <v>44</v>
      </c>
      <c r="B6">
        <v>-2.82</v>
      </c>
      <c r="C6">
        <v>10.4</v>
      </c>
      <c r="D6">
        <v>0.59</v>
      </c>
      <c r="E6">
        <v>5.23</v>
      </c>
      <c r="F6">
        <v>3.6</v>
      </c>
      <c r="G6">
        <v>0.89</v>
      </c>
      <c r="H6">
        <v>7.0000000000000007E-2</v>
      </c>
      <c r="I6">
        <v>0.3</v>
      </c>
      <c r="J6">
        <v>0.04</v>
      </c>
      <c r="K6">
        <v>27.5</v>
      </c>
      <c r="L6">
        <v>0.61</v>
      </c>
      <c r="M6">
        <v>225</v>
      </c>
      <c r="O6">
        <v>5.7</v>
      </c>
      <c r="P6" s="3">
        <v>-2.82</v>
      </c>
    </row>
    <row r="7" spans="1:16" x14ac:dyDescent="0.25">
      <c r="A7" t="s">
        <v>45</v>
      </c>
      <c r="B7">
        <v>-3.66</v>
      </c>
      <c r="C7">
        <v>10.199999999999999</v>
      </c>
      <c r="D7">
        <v>2.81</v>
      </c>
      <c r="E7">
        <v>4.7</v>
      </c>
      <c r="F7">
        <v>3.51</v>
      </c>
      <c r="G7">
        <v>0.86</v>
      </c>
      <c r="H7">
        <v>0.09</v>
      </c>
      <c r="I7">
        <v>0.34</v>
      </c>
      <c r="J7">
        <v>0.04</v>
      </c>
      <c r="K7">
        <v>25.8</v>
      </c>
      <c r="L7">
        <v>0.59</v>
      </c>
      <c r="M7">
        <v>220</v>
      </c>
      <c r="O7">
        <v>7.5</v>
      </c>
      <c r="P7" s="3">
        <v>-3.66</v>
      </c>
    </row>
    <row r="8" spans="1:16" x14ac:dyDescent="0.25">
      <c r="A8" t="s">
        <v>46</v>
      </c>
      <c r="B8">
        <v>-4.12</v>
      </c>
      <c r="C8">
        <v>9.6</v>
      </c>
      <c r="D8">
        <v>4.47</v>
      </c>
      <c r="E8">
        <v>5.62</v>
      </c>
      <c r="F8">
        <v>3.3</v>
      </c>
      <c r="G8">
        <v>0.93</v>
      </c>
      <c r="H8">
        <v>0.12</v>
      </c>
      <c r="I8">
        <v>0.28999999999999998</v>
      </c>
      <c r="J8">
        <v>0.04</v>
      </c>
      <c r="K8">
        <v>24.5</v>
      </c>
      <c r="L8">
        <v>0.55000000000000004</v>
      </c>
      <c r="M8">
        <v>200</v>
      </c>
      <c r="O8">
        <v>8</v>
      </c>
      <c r="P8" s="3">
        <v>-4.12</v>
      </c>
    </row>
    <row r="9" spans="1:16" x14ac:dyDescent="0.25">
      <c r="A9" t="s">
        <v>47</v>
      </c>
      <c r="B9">
        <v>-4.42</v>
      </c>
      <c r="C9">
        <v>10.7</v>
      </c>
      <c r="D9">
        <v>2.0699999999999998</v>
      </c>
      <c r="E9">
        <v>5.82</v>
      </c>
      <c r="F9">
        <v>3.77</v>
      </c>
      <c r="G9">
        <v>0.99</v>
      </c>
      <c r="H9">
        <v>7.0000000000000007E-2</v>
      </c>
      <c r="I9">
        <v>0.28000000000000003</v>
      </c>
      <c r="J9">
        <v>0.03</v>
      </c>
      <c r="K9">
        <v>25.2</v>
      </c>
      <c r="L9">
        <v>0.57999999999999996</v>
      </c>
      <c r="M9">
        <v>180</v>
      </c>
      <c r="O9">
        <v>6.8</v>
      </c>
      <c r="P9" s="3">
        <v>-4.42</v>
      </c>
    </row>
    <row r="10" spans="1:16" x14ac:dyDescent="0.25">
      <c r="A10" t="s">
        <v>48</v>
      </c>
      <c r="B10">
        <v>-5.34</v>
      </c>
      <c r="C10">
        <v>10.9</v>
      </c>
      <c r="D10">
        <v>1.19</v>
      </c>
      <c r="E10">
        <v>5.6</v>
      </c>
      <c r="F10">
        <v>3.86</v>
      </c>
      <c r="G10">
        <v>1.04</v>
      </c>
      <c r="H10">
        <v>0.1</v>
      </c>
      <c r="I10">
        <v>0.31</v>
      </c>
      <c r="J10">
        <v>0.04</v>
      </c>
      <c r="K10">
        <v>26</v>
      </c>
      <c r="L10">
        <v>0.56000000000000005</v>
      </c>
      <c r="M10">
        <v>195</v>
      </c>
      <c r="O10">
        <v>6</v>
      </c>
      <c r="P10" s="3">
        <v>-5.34</v>
      </c>
    </row>
    <row r="11" spans="1:16" x14ac:dyDescent="0.25">
      <c r="A11" t="s">
        <v>49</v>
      </c>
      <c r="B11">
        <v>-6.86</v>
      </c>
      <c r="C11">
        <v>8.1999999999999993</v>
      </c>
      <c r="D11">
        <v>6.73</v>
      </c>
      <c r="E11">
        <v>5.15</v>
      </c>
      <c r="F11">
        <v>2.85</v>
      </c>
      <c r="G11">
        <v>1.2</v>
      </c>
      <c r="H11">
        <v>0.17</v>
      </c>
      <c r="I11">
        <v>0.27</v>
      </c>
      <c r="J11">
        <v>0.05</v>
      </c>
      <c r="K11">
        <v>23.4</v>
      </c>
      <c r="L11">
        <v>0.48</v>
      </c>
      <c r="M11">
        <v>245</v>
      </c>
      <c r="O11">
        <v>10.5</v>
      </c>
      <c r="P11" s="3">
        <v>-6.86</v>
      </c>
    </row>
    <row r="12" spans="1:16" x14ac:dyDescent="0.25">
      <c r="A12" t="s">
        <v>50</v>
      </c>
      <c r="B12">
        <v>-7.47</v>
      </c>
      <c r="C12">
        <v>10.5</v>
      </c>
      <c r="D12">
        <v>1.76</v>
      </c>
      <c r="E12">
        <v>6.2</v>
      </c>
      <c r="F12">
        <v>3.64</v>
      </c>
      <c r="G12">
        <v>1.21</v>
      </c>
      <c r="H12">
        <v>0.11</v>
      </c>
      <c r="I12">
        <v>0.28999999999999998</v>
      </c>
      <c r="J12">
        <v>0.03</v>
      </c>
      <c r="K12">
        <v>26.4</v>
      </c>
      <c r="L12">
        <v>0.56000000000000005</v>
      </c>
      <c r="M12">
        <v>225</v>
      </c>
      <c r="O12">
        <v>4.4000000000000004</v>
      </c>
      <c r="P12" s="3">
        <v>-7.47</v>
      </c>
    </row>
    <row r="13" spans="1:16" x14ac:dyDescent="0.25">
      <c r="A13" t="s">
        <v>51</v>
      </c>
      <c r="B13">
        <v>-8.08</v>
      </c>
      <c r="C13">
        <v>10.7</v>
      </c>
      <c r="D13">
        <v>1.71</v>
      </c>
      <c r="E13">
        <v>6.02</v>
      </c>
      <c r="F13">
        <v>3.71</v>
      </c>
      <c r="G13">
        <v>1.18</v>
      </c>
      <c r="H13">
        <v>0.08</v>
      </c>
      <c r="I13">
        <v>0.3</v>
      </c>
      <c r="J13">
        <v>0.03</v>
      </c>
      <c r="K13">
        <v>25.1</v>
      </c>
      <c r="L13">
        <v>0.57999999999999996</v>
      </c>
      <c r="M13">
        <v>200</v>
      </c>
      <c r="O13">
        <v>7.1</v>
      </c>
      <c r="P13" s="3">
        <v>-8.08</v>
      </c>
    </row>
    <row r="14" spans="1:16" x14ac:dyDescent="0.25">
      <c r="A14" t="s">
        <v>52</v>
      </c>
      <c r="B14">
        <v>-9.6</v>
      </c>
      <c r="C14">
        <v>11.3</v>
      </c>
      <c r="D14">
        <v>0.74</v>
      </c>
      <c r="E14">
        <v>5.78</v>
      </c>
      <c r="F14">
        <v>3.98</v>
      </c>
      <c r="G14">
        <v>1.1499999999999999</v>
      </c>
      <c r="H14">
        <v>0.05</v>
      </c>
      <c r="I14">
        <v>0.32</v>
      </c>
      <c r="J14">
        <v>0.04</v>
      </c>
      <c r="K14">
        <v>26.6</v>
      </c>
      <c r="L14">
        <v>0.62</v>
      </c>
      <c r="M14">
        <v>170</v>
      </c>
      <c r="O14">
        <v>3.9</v>
      </c>
      <c r="P14" s="3">
        <v>-9.6</v>
      </c>
    </row>
    <row r="15" spans="1:16" x14ac:dyDescent="0.25">
      <c r="A15" t="s">
        <v>53</v>
      </c>
      <c r="B15">
        <v>-11.13</v>
      </c>
      <c r="C15">
        <v>11.4</v>
      </c>
      <c r="D15">
        <v>0.91</v>
      </c>
      <c r="E15">
        <v>5.5</v>
      </c>
      <c r="F15">
        <v>4.1500000000000004</v>
      </c>
      <c r="G15">
        <v>1.1499999999999999</v>
      </c>
      <c r="H15">
        <v>0.06</v>
      </c>
      <c r="I15">
        <v>0.33</v>
      </c>
      <c r="J15">
        <v>0.04</v>
      </c>
      <c r="K15">
        <v>26.4</v>
      </c>
      <c r="L15">
        <v>0.64</v>
      </c>
      <c r="M15">
        <v>170</v>
      </c>
      <c r="O15">
        <v>4.2</v>
      </c>
      <c r="P15" s="3">
        <v>-11.13</v>
      </c>
    </row>
    <row r="16" spans="1:16" x14ac:dyDescent="0.25">
      <c r="A16" t="s">
        <v>54</v>
      </c>
      <c r="B16">
        <v>-12.65</v>
      </c>
      <c r="C16">
        <v>11</v>
      </c>
      <c r="D16">
        <v>0.87</v>
      </c>
      <c r="E16">
        <v>5.66</v>
      </c>
      <c r="F16">
        <v>3.84</v>
      </c>
      <c r="G16">
        <v>1.0900000000000001</v>
      </c>
      <c r="H16">
        <v>0.05</v>
      </c>
      <c r="I16">
        <v>0.3</v>
      </c>
      <c r="J16">
        <v>0.03</v>
      </c>
      <c r="K16">
        <v>27.3</v>
      </c>
      <c r="L16">
        <v>0.65</v>
      </c>
      <c r="M16">
        <v>190</v>
      </c>
      <c r="O16">
        <v>3.5</v>
      </c>
      <c r="P16" s="3">
        <v>-12.65</v>
      </c>
    </row>
    <row r="17" spans="1:16" x14ac:dyDescent="0.25">
      <c r="A17" t="s">
        <v>55</v>
      </c>
      <c r="B17">
        <v>-14.18</v>
      </c>
      <c r="C17">
        <v>11.2</v>
      </c>
      <c r="D17">
        <v>0.45</v>
      </c>
      <c r="E17">
        <v>5.68</v>
      </c>
      <c r="F17">
        <v>4.03</v>
      </c>
      <c r="G17">
        <v>1.1299999999999999</v>
      </c>
      <c r="H17">
        <v>0.03</v>
      </c>
      <c r="I17">
        <v>0.32</v>
      </c>
      <c r="J17">
        <v>0.04</v>
      </c>
      <c r="K17">
        <v>27.1</v>
      </c>
      <c r="L17">
        <v>0.65</v>
      </c>
      <c r="M17">
        <v>180</v>
      </c>
      <c r="O17">
        <v>3.5</v>
      </c>
      <c r="P17" s="3">
        <v>-14.18</v>
      </c>
    </row>
    <row r="18" spans="1:16" x14ac:dyDescent="0.25">
      <c r="A18" t="s">
        <v>56</v>
      </c>
      <c r="B18">
        <v>-15.7</v>
      </c>
      <c r="C18">
        <v>10</v>
      </c>
      <c r="D18">
        <v>1.1100000000000001</v>
      </c>
      <c r="E18">
        <v>5.56</v>
      </c>
      <c r="F18">
        <v>3.41</v>
      </c>
      <c r="G18">
        <v>1.07</v>
      </c>
      <c r="H18">
        <v>0.06</v>
      </c>
      <c r="I18">
        <v>0.27</v>
      </c>
      <c r="J18">
        <v>0.05</v>
      </c>
      <c r="K18">
        <v>28.3</v>
      </c>
      <c r="L18">
        <v>0.55000000000000004</v>
      </c>
      <c r="M18">
        <v>230</v>
      </c>
      <c r="O18">
        <v>3.6</v>
      </c>
      <c r="P18" s="3">
        <v>-15.7</v>
      </c>
    </row>
    <row r="20" spans="1:16" x14ac:dyDescent="0.25">
      <c r="A20" s="6" t="s">
        <v>58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6" x14ac:dyDescent="0.25">
      <c r="A21" t="s">
        <v>27</v>
      </c>
      <c r="B21" t="s">
        <v>28</v>
      </c>
      <c r="C21" t="s">
        <v>29</v>
      </c>
      <c r="D21" t="s">
        <v>30</v>
      </c>
      <c r="E21" t="s">
        <v>59</v>
      </c>
      <c r="F21" t="s">
        <v>60</v>
      </c>
      <c r="G21" t="s">
        <v>33</v>
      </c>
      <c r="H21" t="s">
        <v>34</v>
      </c>
      <c r="I21" t="s">
        <v>61</v>
      </c>
      <c r="J21" t="s">
        <v>62</v>
      </c>
      <c r="K21" t="s">
        <v>63</v>
      </c>
      <c r="L21" t="s">
        <v>64</v>
      </c>
      <c r="M21" t="s">
        <v>65</v>
      </c>
      <c r="N21" t="s">
        <v>66</v>
      </c>
      <c r="O21" t="s">
        <v>67</v>
      </c>
      <c r="P21" s="3" t="s">
        <v>28</v>
      </c>
    </row>
    <row r="22" spans="1:16" x14ac:dyDescent="0.25">
      <c r="A22" t="s">
        <v>68</v>
      </c>
      <c r="B22">
        <v>-0.15</v>
      </c>
      <c r="C22">
        <v>8.3000000000000007</v>
      </c>
      <c r="D22">
        <v>0.52</v>
      </c>
      <c r="E22">
        <v>4.1900000000000004</v>
      </c>
      <c r="F22">
        <v>2.16</v>
      </c>
      <c r="G22">
        <v>0.54</v>
      </c>
      <c r="H22">
        <v>0.155</v>
      </c>
      <c r="I22">
        <v>0.34</v>
      </c>
      <c r="J22">
        <v>0.03</v>
      </c>
      <c r="K22">
        <v>29.2</v>
      </c>
      <c r="L22">
        <v>0.55000000000000004</v>
      </c>
      <c r="M22">
        <v>280</v>
      </c>
      <c r="N22">
        <v>1.87</v>
      </c>
      <c r="O22">
        <v>9.8000000000000007</v>
      </c>
      <c r="P22" s="3">
        <v>-0.15</v>
      </c>
    </row>
    <row r="23" spans="1:16" x14ac:dyDescent="0.25">
      <c r="A23" t="s">
        <v>69</v>
      </c>
      <c r="B23">
        <v>-0.46</v>
      </c>
      <c r="C23">
        <v>10.199999999999999</v>
      </c>
      <c r="D23">
        <v>0.39</v>
      </c>
      <c r="E23">
        <v>6.2</v>
      </c>
      <c r="F23">
        <v>3.33</v>
      </c>
      <c r="G23">
        <v>0.74</v>
      </c>
      <c r="H23">
        <v>3.1E-2</v>
      </c>
      <c r="I23">
        <v>0.26</v>
      </c>
      <c r="J23">
        <v>0.03</v>
      </c>
      <c r="K23">
        <v>27.1</v>
      </c>
      <c r="L23">
        <v>0.55000000000000004</v>
      </c>
      <c r="M23">
        <v>225</v>
      </c>
      <c r="N23">
        <v>0.44</v>
      </c>
      <c r="O23">
        <v>6.5</v>
      </c>
      <c r="P23" s="3">
        <v>-0.46</v>
      </c>
    </row>
    <row r="24" spans="1:16" x14ac:dyDescent="0.25">
      <c r="A24" s="1" t="s">
        <v>70</v>
      </c>
      <c r="B24" s="1">
        <v>-0.76</v>
      </c>
      <c r="C24" s="1">
        <v>9.6999999999999993</v>
      </c>
      <c r="D24" s="1">
        <v>0.35</v>
      </c>
      <c r="E24" s="1">
        <v>5.25</v>
      </c>
      <c r="F24" s="1">
        <v>3.32</v>
      </c>
      <c r="G24" s="1">
        <v>0.73</v>
      </c>
      <c r="H24" s="1">
        <v>0.10100000000000001</v>
      </c>
      <c r="I24" s="1">
        <v>0.31</v>
      </c>
      <c r="J24" s="1">
        <v>0.03</v>
      </c>
      <c r="K24" s="1">
        <v>28.9</v>
      </c>
      <c r="L24" s="1">
        <v>0.57999999999999996</v>
      </c>
      <c r="M24" s="1">
        <v>290</v>
      </c>
      <c r="N24" s="1">
        <v>0.22</v>
      </c>
      <c r="O24" s="1">
        <v>4.9000000000000004</v>
      </c>
      <c r="P24" s="1">
        <v>-0.76</v>
      </c>
    </row>
    <row r="25" spans="1:16" x14ac:dyDescent="0.25">
      <c r="A25" s="1" t="s">
        <v>71</v>
      </c>
      <c r="B25" s="1">
        <v>-1.07</v>
      </c>
      <c r="C25" s="1">
        <v>10.5</v>
      </c>
      <c r="D25" s="1">
        <v>0.32</v>
      </c>
      <c r="E25" s="1">
        <v>5.58</v>
      </c>
      <c r="F25" s="1">
        <v>3.64</v>
      </c>
      <c r="G25" s="1">
        <v>0.78</v>
      </c>
      <c r="H25" s="1">
        <v>0.13200000000000001</v>
      </c>
      <c r="I25" s="1">
        <v>0.26</v>
      </c>
      <c r="J25" s="1">
        <v>0.05</v>
      </c>
      <c r="K25" s="1">
        <v>27.1</v>
      </c>
      <c r="L25" s="1">
        <v>0.57999999999999996</v>
      </c>
      <c r="M25" s="1">
        <v>230</v>
      </c>
      <c r="N25" s="1">
        <v>0.26</v>
      </c>
      <c r="O25" s="1">
        <v>6.3</v>
      </c>
      <c r="P25" s="1">
        <v>-1.07</v>
      </c>
    </row>
    <row r="26" spans="1:16" x14ac:dyDescent="0.25">
      <c r="A26" s="1" t="s">
        <v>72</v>
      </c>
      <c r="B26" s="1">
        <v>-1.37</v>
      </c>
      <c r="C26" s="1">
        <v>10.6</v>
      </c>
      <c r="D26" s="1">
        <v>0.28999999999999998</v>
      </c>
      <c r="E26" s="1">
        <v>5.71</v>
      </c>
      <c r="F26" s="1">
        <v>3.74</v>
      </c>
      <c r="G26" s="1">
        <v>0.8</v>
      </c>
      <c r="H26" s="1">
        <v>8.5000000000000006E-2</v>
      </c>
      <c r="I26" s="1">
        <v>0.24</v>
      </c>
      <c r="J26" s="1">
        <v>0.06</v>
      </c>
      <c r="K26" s="1">
        <v>27</v>
      </c>
      <c r="L26" s="1">
        <v>0.59</v>
      </c>
      <c r="M26" s="1">
        <v>225</v>
      </c>
      <c r="N26" s="1">
        <v>0.22</v>
      </c>
      <c r="O26" s="1">
        <v>6</v>
      </c>
      <c r="P26" s="1">
        <v>-1.37</v>
      </c>
    </row>
    <row r="27" spans="1:16" x14ac:dyDescent="0.25">
      <c r="A27" s="1" t="s">
        <v>73</v>
      </c>
      <c r="B27" s="1">
        <v>-1.7</v>
      </c>
      <c r="C27" s="1">
        <v>10.6</v>
      </c>
      <c r="D27" s="1">
        <v>0.27</v>
      </c>
      <c r="E27" s="1">
        <v>5.78</v>
      </c>
      <c r="F27" s="1">
        <v>3.67</v>
      </c>
      <c r="G27" s="1">
        <v>0.82</v>
      </c>
      <c r="H27" s="1">
        <v>8.5000000000000006E-2</v>
      </c>
      <c r="I27" s="1">
        <v>0.24</v>
      </c>
      <c r="J27" s="1">
        <v>0.04</v>
      </c>
      <c r="K27" s="1">
        <v>27.8</v>
      </c>
      <c r="L27" s="1">
        <v>0.59</v>
      </c>
      <c r="M27" s="1">
        <v>230</v>
      </c>
      <c r="N27" s="1">
        <v>0.13</v>
      </c>
      <c r="O27" s="1">
        <v>4.5</v>
      </c>
      <c r="P27" s="1">
        <v>-1.7</v>
      </c>
    </row>
    <row r="28" spans="1:16" x14ac:dyDescent="0.25">
      <c r="A28" s="1" t="s">
        <v>74</v>
      </c>
      <c r="B28" s="1">
        <v>-2.2999999999999998</v>
      </c>
      <c r="C28" s="1">
        <v>9.9</v>
      </c>
      <c r="D28" s="1">
        <v>1.84</v>
      </c>
      <c r="E28" s="1">
        <v>7.98</v>
      </c>
      <c r="F28" s="1">
        <v>3.18</v>
      </c>
      <c r="G28" s="1">
        <v>0.88</v>
      </c>
      <c r="H28" s="1">
        <v>0.34899999999999998</v>
      </c>
      <c r="I28" s="1">
        <v>0.22</v>
      </c>
      <c r="J28" s="1">
        <v>0.14000000000000001</v>
      </c>
      <c r="K28" s="1">
        <v>23.8</v>
      </c>
      <c r="L28" s="1">
        <v>0.53</v>
      </c>
      <c r="M28" s="1">
        <v>175</v>
      </c>
      <c r="N28" s="1">
        <v>0.57999999999999996</v>
      </c>
      <c r="O28" s="1">
        <v>8.9</v>
      </c>
      <c r="P28" s="1">
        <v>-2.2999999999999998</v>
      </c>
    </row>
    <row r="29" spans="1:16" x14ac:dyDescent="0.25">
      <c r="A29" s="1" t="s">
        <v>75</v>
      </c>
      <c r="B29" s="1">
        <v>-2.6</v>
      </c>
      <c r="C29" s="1">
        <v>10.7</v>
      </c>
      <c r="D29" s="1">
        <v>1.21</v>
      </c>
      <c r="E29" s="1">
        <v>6.63</v>
      </c>
      <c r="F29" s="1">
        <v>3.59</v>
      </c>
      <c r="G29" s="1">
        <v>0.88</v>
      </c>
      <c r="H29" s="1">
        <v>0.19400000000000001</v>
      </c>
      <c r="I29" s="1">
        <v>0.27</v>
      </c>
      <c r="J29" s="1">
        <v>0.1</v>
      </c>
      <c r="K29" s="1">
        <v>24.5</v>
      </c>
      <c r="L29" s="1">
        <v>0.56000000000000005</v>
      </c>
      <c r="M29" s="1">
        <v>175</v>
      </c>
      <c r="N29" s="1">
        <v>0.45</v>
      </c>
      <c r="O29" s="1">
        <v>8.5</v>
      </c>
      <c r="P29" s="1">
        <v>-2.6</v>
      </c>
    </row>
    <row r="30" spans="1:16" x14ac:dyDescent="0.25">
      <c r="A30" s="1" t="s">
        <v>76</v>
      </c>
      <c r="B30" s="1">
        <v>-3.8</v>
      </c>
      <c r="C30" s="1">
        <v>10.3</v>
      </c>
      <c r="D30" s="1">
        <v>0.57999999999999996</v>
      </c>
      <c r="E30" s="1">
        <v>5.56</v>
      </c>
      <c r="F30" s="1">
        <v>3.52</v>
      </c>
      <c r="G30" s="1">
        <v>0.86</v>
      </c>
      <c r="H30" s="1">
        <v>0.14699999999999999</v>
      </c>
      <c r="I30" s="1">
        <v>0.27</v>
      </c>
      <c r="J30" s="1">
        <v>7.0000000000000007E-2</v>
      </c>
      <c r="K30" s="1">
        <v>27.1</v>
      </c>
      <c r="L30" s="1">
        <v>0.57999999999999996</v>
      </c>
      <c r="M30" s="1">
        <v>245</v>
      </c>
      <c r="N30" s="1">
        <v>0.26</v>
      </c>
      <c r="O30" s="1">
        <v>6.4</v>
      </c>
      <c r="P30" s="1">
        <v>-3.8</v>
      </c>
    </row>
    <row r="31" spans="1:16" x14ac:dyDescent="0.25">
      <c r="A31" s="1" t="s">
        <v>77</v>
      </c>
      <c r="B31" s="1">
        <v>-6.6</v>
      </c>
      <c r="C31" s="1">
        <v>8.6</v>
      </c>
      <c r="D31" s="1">
        <v>6.98</v>
      </c>
      <c r="E31" s="1">
        <v>6.27</v>
      </c>
      <c r="F31" s="1">
        <v>2.88</v>
      </c>
      <c r="G31" s="1">
        <v>0.91</v>
      </c>
      <c r="H31" s="1">
        <v>0.17</v>
      </c>
      <c r="I31" s="1">
        <v>0.22</v>
      </c>
      <c r="J31" s="1">
        <v>7.0000000000000007E-2</v>
      </c>
      <c r="K31" s="1">
        <v>21.2</v>
      </c>
      <c r="L31" s="1">
        <v>0.47</v>
      </c>
      <c r="M31" s="1">
        <v>185</v>
      </c>
      <c r="N31" s="1">
        <v>2.25</v>
      </c>
      <c r="O31" s="1">
        <v>13</v>
      </c>
      <c r="P31" s="1">
        <v>-6.6</v>
      </c>
    </row>
    <row r="32" spans="1:16" x14ac:dyDescent="0.25">
      <c r="A32" s="1" t="s">
        <v>78</v>
      </c>
      <c r="B32" s="1">
        <v>-6.9</v>
      </c>
      <c r="C32" s="1">
        <v>10.5</v>
      </c>
      <c r="D32" s="1">
        <v>1.69</v>
      </c>
      <c r="E32" s="1">
        <v>5.66</v>
      </c>
      <c r="F32" s="1">
        <v>3.72</v>
      </c>
      <c r="G32" s="1">
        <v>0.92</v>
      </c>
      <c r="H32" s="1">
        <v>8.5000000000000006E-2</v>
      </c>
      <c r="I32" s="1">
        <v>0.27</v>
      </c>
      <c r="J32" s="1">
        <v>6.5000000000000002E-2</v>
      </c>
      <c r="K32" s="1">
        <v>25.7</v>
      </c>
      <c r="L32" s="1">
        <v>0.56999999999999995</v>
      </c>
      <c r="M32" s="1">
        <v>195</v>
      </c>
      <c r="N32" s="1">
        <v>0.62</v>
      </c>
      <c r="O32" s="1">
        <v>7</v>
      </c>
      <c r="P32" s="1">
        <v>-6.9</v>
      </c>
    </row>
    <row r="33" spans="1:16" x14ac:dyDescent="0.25">
      <c r="A33" s="1" t="s">
        <v>79</v>
      </c>
      <c r="B33" s="1">
        <v>-8.4</v>
      </c>
      <c r="C33" s="1">
        <v>11.4</v>
      </c>
      <c r="D33" s="1">
        <v>1.29</v>
      </c>
      <c r="E33" s="1">
        <v>5.4</v>
      </c>
      <c r="F33" s="1">
        <v>4.0999999999999996</v>
      </c>
      <c r="G33" s="1">
        <v>1.1599999999999999</v>
      </c>
      <c r="H33" s="1">
        <v>7.0000000000000007E-2</v>
      </c>
      <c r="I33" s="1">
        <v>0.3</v>
      </c>
      <c r="J33" s="1">
        <v>6.0999999999999999E-2</v>
      </c>
      <c r="K33" s="1">
        <v>26.2</v>
      </c>
      <c r="L33" s="1">
        <v>0.57999999999999996</v>
      </c>
      <c r="M33" s="1">
        <v>160</v>
      </c>
      <c r="N33" s="1">
        <v>0.61</v>
      </c>
      <c r="O33" s="1">
        <v>4.4000000000000004</v>
      </c>
      <c r="P33" s="1">
        <v>-8.4</v>
      </c>
    </row>
    <row r="34" spans="1:16" x14ac:dyDescent="0.25">
      <c r="A34" s="1" t="s">
        <v>80</v>
      </c>
      <c r="B34" s="1">
        <v>-9.9</v>
      </c>
      <c r="C34" s="1">
        <v>11.2</v>
      </c>
      <c r="D34" s="1">
        <v>1.51</v>
      </c>
      <c r="E34" s="1">
        <v>5.36</v>
      </c>
      <c r="F34" s="1">
        <v>4.01</v>
      </c>
      <c r="G34" s="1">
        <v>1.1200000000000001</v>
      </c>
      <c r="H34" s="1">
        <v>6.2E-2</v>
      </c>
      <c r="I34" s="1">
        <v>0.32</v>
      </c>
      <c r="J34" s="1">
        <v>2.1999999999999999E-2</v>
      </c>
      <c r="K34" s="1">
        <v>26</v>
      </c>
      <c r="L34" s="1">
        <v>0.57999999999999996</v>
      </c>
      <c r="M34" s="1">
        <v>165</v>
      </c>
      <c r="N34" s="1">
        <v>0.65</v>
      </c>
      <c r="O34" s="1">
        <v>5</v>
      </c>
      <c r="P34" s="1">
        <v>-9.9</v>
      </c>
    </row>
    <row r="35" spans="1:16" x14ac:dyDescent="0.25">
      <c r="A35" s="1" t="s">
        <v>81</v>
      </c>
      <c r="B35" s="1">
        <v>-11.4</v>
      </c>
      <c r="C35" s="1">
        <v>11.2</v>
      </c>
      <c r="D35" s="1">
        <v>1.1299999999999999</v>
      </c>
      <c r="E35" s="1">
        <v>5.41</v>
      </c>
      <c r="F35" s="1">
        <v>4.0999999999999996</v>
      </c>
      <c r="G35" s="1">
        <v>1.1599999999999999</v>
      </c>
      <c r="H35" s="1">
        <v>6.2E-2</v>
      </c>
      <c r="I35" s="1">
        <v>0.3</v>
      </c>
      <c r="J35" s="1">
        <v>5.7000000000000002E-2</v>
      </c>
      <c r="K35" s="1">
        <v>25.8</v>
      </c>
      <c r="L35" s="1">
        <v>0.57999999999999996</v>
      </c>
      <c r="M35" s="1">
        <v>140</v>
      </c>
      <c r="N35" s="1">
        <v>0.54</v>
      </c>
      <c r="O35" s="1">
        <v>5.8</v>
      </c>
      <c r="P35" s="1">
        <v>-11.4</v>
      </c>
    </row>
    <row r="36" spans="1:16" x14ac:dyDescent="0.25">
      <c r="A36" s="1" t="s">
        <v>82</v>
      </c>
      <c r="B36" s="1">
        <v>-13</v>
      </c>
      <c r="C36" s="1">
        <v>10.6</v>
      </c>
      <c r="D36" s="1">
        <v>1.49</v>
      </c>
      <c r="E36" s="1">
        <v>5.7</v>
      </c>
      <c r="F36" s="1">
        <v>3.79</v>
      </c>
      <c r="G36" s="1">
        <v>1.22</v>
      </c>
      <c r="H36" s="1">
        <v>7.0000000000000007E-2</v>
      </c>
      <c r="I36" s="1">
        <v>0.27</v>
      </c>
      <c r="J36" s="1">
        <v>3.5000000000000003E-2</v>
      </c>
      <c r="K36" s="1">
        <v>26.1</v>
      </c>
      <c r="L36" s="1">
        <v>0.56999999999999995</v>
      </c>
      <c r="M36" s="1">
        <v>175</v>
      </c>
      <c r="N36" s="1">
        <v>0.7</v>
      </c>
      <c r="O36" s="1">
        <v>5.5</v>
      </c>
      <c r="P36" s="1">
        <v>-13</v>
      </c>
    </row>
    <row r="37" spans="1:16" x14ac:dyDescent="0.25">
      <c r="A37" s="1" t="s">
        <v>83</v>
      </c>
      <c r="B37" s="1">
        <v>-14.5</v>
      </c>
      <c r="C37" s="1">
        <v>11.2</v>
      </c>
      <c r="D37" s="1">
        <v>1.1599999999999999</v>
      </c>
      <c r="E37" s="1">
        <v>5.54</v>
      </c>
      <c r="F37" s="1">
        <v>3.96</v>
      </c>
      <c r="G37" s="1">
        <v>1.1599999999999999</v>
      </c>
      <c r="H37" s="1">
        <v>6.2E-2</v>
      </c>
      <c r="I37" s="1">
        <v>0.28000000000000003</v>
      </c>
      <c r="J37" s="1">
        <v>5.1999999999999998E-2</v>
      </c>
      <c r="K37" s="1">
        <v>25.8</v>
      </c>
      <c r="L37" s="1">
        <v>0.59</v>
      </c>
      <c r="M37" s="1">
        <v>165</v>
      </c>
      <c r="N37" s="1">
        <v>0.59</v>
      </c>
      <c r="O37" s="1">
        <v>5.6</v>
      </c>
      <c r="P37" s="1">
        <v>-14.5</v>
      </c>
    </row>
    <row r="38" spans="1:16" x14ac:dyDescent="0.25">
      <c r="A38" s="1" t="s">
        <v>84</v>
      </c>
      <c r="B38" s="1">
        <v>-16</v>
      </c>
      <c r="C38" s="1">
        <v>10.6</v>
      </c>
      <c r="D38" s="1">
        <v>0.51</v>
      </c>
      <c r="E38" s="1">
        <v>5.69</v>
      </c>
      <c r="F38" s="1">
        <v>3.7</v>
      </c>
      <c r="G38" s="1">
        <v>0.97</v>
      </c>
      <c r="H38" s="1">
        <v>0.10100000000000001</v>
      </c>
      <c r="I38" s="1">
        <v>0.33</v>
      </c>
      <c r="J38" s="1">
        <v>3.9E-2</v>
      </c>
      <c r="K38" s="1">
        <v>27.9</v>
      </c>
      <c r="L38" s="1">
        <v>0.64</v>
      </c>
      <c r="M38" s="1">
        <v>315</v>
      </c>
      <c r="N38" s="1">
        <v>0.28000000000000003</v>
      </c>
      <c r="O38" s="1">
        <v>3.4</v>
      </c>
      <c r="P38" s="1">
        <v>-16</v>
      </c>
    </row>
    <row r="39" spans="1:1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6" x14ac:dyDescent="0.25">
      <c r="A40" s="6" t="s">
        <v>85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6" x14ac:dyDescent="0.25">
      <c r="A41" t="s">
        <v>86</v>
      </c>
      <c r="B41" t="s">
        <v>87</v>
      </c>
      <c r="C41" t="s">
        <v>88</v>
      </c>
      <c r="D41" t="s">
        <v>89</v>
      </c>
      <c r="E41" t="s">
        <v>90</v>
      </c>
      <c r="F41" t="s">
        <v>91</v>
      </c>
      <c r="G41" t="s">
        <v>92</v>
      </c>
      <c r="H41" t="s">
        <v>93</v>
      </c>
      <c r="I41" t="s">
        <v>94</v>
      </c>
      <c r="J41" t="s">
        <v>95</v>
      </c>
      <c r="K41" t="s">
        <v>96</v>
      </c>
      <c r="L41" t="s">
        <v>97</v>
      </c>
      <c r="M41" t="s">
        <v>98</v>
      </c>
      <c r="N41" s="3" t="s">
        <v>66</v>
      </c>
      <c r="O41" t="s">
        <v>99</v>
      </c>
      <c r="P41" s="8" t="s">
        <v>87</v>
      </c>
    </row>
    <row r="42" spans="1:16" x14ac:dyDescent="0.25">
      <c r="A42" t="s">
        <v>100</v>
      </c>
      <c r="B42">
        <v>-0.15</v>
      </c>
      <c r="C42">
        <v>10.199999999999999</v>
      </c>
      <c r="D42">
        <v>0.34</v>
      </c>
      <c r="E42">
        <v>5.46</v>
      </c>
      <c r="F42">
        <v>3.246</v>
      </c>
      <c r="G42">
        <v>0.73</v>
      </c>
      <c r="H42">
        <v>7.6999999999999999E-2</v>
      </c>
      <c r="I42">
        <v>0.27</v>
      </c>
      <c r="J42">
        <v>0.03</v>
      </c>
      <c r="K42">
        <v>28.4</v>
      </c>
      <c r="L42">
        <v>0.57999999999999996</v>
      </c>
      <c r="M42">
        <v>245</v>
      </c>
      <c r="O42">
        <v>4.9000000000000004</v>
      </c>
      <c r="P42" s="3">
        <v>-0.15</v>
      </c>
    </row>
    <row r="43" spans="1:16" x14ac:dyDescent="0.25">
      <c r="A43" t="s">
        <v>101</v>
      </c>
      <c r="B43">
        <v>-0.46</v>
      </c>
      <c r="C43">
        <v>8.8000000000000007</v>
      </c>
      <c r="D43">
        <v>0.35</v>
      </c>
      <c r="E43">
        <v>4.87</v>
      </c>
      <c r="F43">
        <v>2.8969999999999998</v>
      </c>
      <c r="G43">
        <v>0.66</v>
      </c>
      <c r="H43">
        <v>0.05</v>
      </c>
      <c r="I43">
        <v>0.39</v>
      </c>
      <c r="J43">
        <v>0.02</v>
      </c>
      <c r="K43">
        <v>30.7</v>
      </c>
      <c r="L43">
        <v>0.57999999999999996</v>
      </c>
      <c r="M43" s="5">
        <v>330</v>
      </c>
      <c r="O43">
        <v>3.9</v>
      </c>
      <c r="P43" s="3">
        <v>-0.46</v>
      </c>
    </row>
    <row r="44" spans="1:16" x14ac:dyDescent="0.25">
      <c r="A44" t="s">
        <v>102</v>
      </c>
      <c r="B44">
        <v>-0.76</v>
      </c>
      <c r="C44">
        <v>10.199999999999999</v>
      </c>
      <c r="D44">
        <v>0.3</v>
      </c>
      <c r="E44">
        <v>5.9</v>
      </c>
      <c r="F44">
        <v>3.528</v>
      </c>
      <c r="G44">
        <v>0.76</v>
      </c>
      <c r="H44">
        <v>7.0000000000000007E-2</v>
      </c>
      <c r="I44">
        <v>0.28000000000000003</v>
      </c>
      <c r="J44">
        <v>0.04</v>
      </c>
      <c r="K44">
        <v>28.5</v>
      </c>
      <c r="L44">
        <v>0.61</v>
      </c>
      <c r="M44">
        <v>245</v>
      </c>
      <c r="O44">
        <v>3.7</v>
      </c>
      <c r="P44" s="3">
        <v>-0.76</v>
      </c>
    </row>
    <row r="45" spans="1:16" x14ac:dyDescent="0.25">
      <c r="A45" t="s">
        <v>103</v>
      </c>
      <c r="B45">
        <v>-1.07</v>
      </c>
      <c r="C45">
        <v>8.9</v>
      </c>
      <c r="D45">
        <v>0.36</v>
      </c>
      <c r="E45">
        <v>5.4</v>
      </c>
      <c r="F45">
        <v>2.847</v>
      </c>
      <c r="G45">
        <v>0.62</v>
      </c>
      <c r="H45">
        <v>0.05</v>
      </c>
      <c r="I45">
        <v>0.33</v>
      </c>
      <c r="J45">
        <v>0.05</v>
      </c>
      <c r="K45">
        <v>29.7</v>
      </c>
      <c r="L45">
        <v>0.65</v>
      </c>
      <c r="M45">
        <v>320</v>
      </c>
      <c r="O45">
        <v>5.0999999999999996</v>
      </c>
      <c r="P45" s="3">
        <v>-1.07</v>
      </c>
    </row>
    <row r="46" spans="1:16" x14ac:dyDescent="0.25">
      <c r="A46" t="s">
        <v>104</v>
      </c>
      <c r="B46">
        <v>-1.37</v>
      </c>
      <c r="C46">
        <v>9.8000000000000007</v>
      </c>
      <c r="D46">
        <v>0.35</v>
      </c>
      <c r="E46">
        <v>6.64</v>
      </c>
      <c r="F46">
        <v>3.08</v>
      </c>
      <c r="G46">
        <v>0.64</v>
      </c>
      <c r="H46">
        <v>0.09</v>
      </c>
      <c r="I46">
        <v>0.31</v>
      </c>
      <c r="J46">
        <v>0.05</v>
      </c>
      <c r="K46">
        <v>28.4</v>
      </c>
      <c r="L46">
        <v>0.66</v>
      </c>
      <c r="M46">
        <v>270</v>
      </c>
      <c r="O46">
        <v>4.0999999999999996</v>
      </c>
      <c r="P46" s="3">
        <v>-1.37</v>
      </c>
    </row>
    <row r="47" spans="1:16" x14ac:dyDescent="0.25">
      <c r="A47" t="s">
        <v>105</v>
      </c>
      <c r="B47">
        <v>-1.98</v>
      </c>
      <c r="C47">
        <v>10.1</v>
      </c>
      <c r="D47">
        <v>0.31</v>
      </c>
      <c r="E47">
        <v>6.03</v>
      </c>
      <c r="F47">
        <v>3.4449999999999998</v>
      </c>
      <c r="G47">
        <v>0.73</v>
      </c>
      <c r="H47">
        <v>0.1</v>
      </c>
      <c r="I47">
        <v>0.28000000000000003</v>
      </c>
      <c r="J47">
        <v>0.04</v>
      </c>
      <c r="K47">
        <v>28</v>
      </c>
      <c r="L47">
        <v>0.63</v>
      </c>
      <c r="M47">
        <v>240</v>
      </c>
      <c r="O47">
        <v>4.7</v>
      </c>
      <c r="P47" s="3">
        <v>-1.98</v>
      </c>
    </row>
    <row r="48" spans="1:16" x14ac:dyDescent="0.25">
      <c r="A48" t="s">
        <v>106</v>
      </c>
      <c r="B48">
        <v>-4.42</v>
      </c>
      <c r="C48">
        <v>10.6</v>
      </c>
      <c r="D48">
        <v>1.36</v>
      </c>
      <c r="E48">
        <v>5.39</v>
      </c>
      <c r="F48">
        <v>3.7109999999999999</v>
      </c>
      <c r="G48">
        <v>0.89</v>
      </c>
      <c r="H48">
        <v>0.1</v>
      </c>
      <c r="I48">
        <v>0.3</v>
      </c>
      <c r="J48">
        <v>0.05</v>
      </c>
      <c r="K48">
        <v>26.7</v>
      </c>
      <c r="L48">
        <v>0.57999999999999996</v>
      </c>
      <c r="M48">
        <v>210</v>
      </c>
      <c r="O48">
        <v>5.5</v>
      </c>
      <c r="P48" s="3">
        <v>-4.42</v>
      </c>
    </row>
    <row r="49" spans="1:16" x14ac:dyDescent="0.25">
      <c r="A49" t="s">
        <v>107</v>
      </c>
      <c r="B49">
        <v>-5.95</v>
      </c>
      <c r="C49">
        <v>9.3000000000000007</v>
      </c>
      <c r="D49">
        <v>6.86</v>
      </c>
      <c r="E49">
        <v>5.96</v>
      </c>
      <c r="F49">
        <v>3.2130000000000001</v>
      </c>
      <c r="G49">
        <v>0.92</v>
      </c>
      <c r="H49">
        <v>0.21</v>
      </c>
      <c r="I49">
        <v>0.26</v>
      </c>
      <c r="J49">
        <v>0.06</v>
      </c>
      <c r="K49">
        <v>21.5</v>
      </c>
      <c r="L49">
        <v>0.49</v>
      </c>
      <c r="M49">
        <v>165</v>
      </c>
      <c r="O49">
        <v>11.3</v>
      </c>
      <c r="P49" s="3">
        <v>-5.95</v>
      </c>
    </row>
    <row r="50" spans="1:16" x14ac:dyDescent="0.25">
      <c r="A50" t="s">
        <v>108</v>
      </c>
      <c r="B50">
        <v>-7.47</v>
      </c>
      <c r="C50">
        <v>11</v>
      </c>
      <c r="D50">
        <v>1.37</v>
      </c>
      <c r="E50">
        <v>5.56</v>
      </c>
      <c r="F50">
        <v>3.8929999999999998</v>
      </c>
      <c r="G50">
        <v>1.19</v>
      </c>
      <c r="H50">
        <v>0.09</v>
      </c>
      <c r="I50">
        <v>0.32</v>
      </c>
      <c r="J50">
        <v>0.03</v>
      </c>
      <c r="K50">
        <v>26.2</v>
      </c>
      <c r="L50">
        <v>0.57999999999999996</v>
      </c>
      <c r="M50">
        <v>180</v>
      </c>
      <c r="O50">
        <v>5</v>
      </c>
      <c r="P50" s="3">
        <v>-7.47</v>
      </c>
    </row>
    <row r="51" spans="1:16" x14ac:dyDescent="0.25">
      <c r="A51" t="s">
        <v>109</v>
      </c>
      <c r="B51">
        <v>-8.99</v>
      </c>
      <c r="C51">
        <v>11.4</v>
      </c>
      <c r="D51">
        <v>0.79</v>
      </c>
      <c r="E51">
        <v>5.8</v>
      </c>
      <c r="F51">
        <v>4.101</v>
      </c>
      <c r="G51">
        <v>1.1399999999999999</v>
      </c>
      <c r="H51">
        <v>4.5999999999999999E-2</v>
      </c>
      <c r="I51">
        <v>0.31</v>
      </c>
      <c r="J51">
        <v>0.04</v>
      </c>
      <c r="K51">
        <v>26</v>
      </c>
      <c r="L51">
        <v>0.59</v>
      </c>
      <c r="M51">
        <v>150</v>
      </c>
      <c r="O51">
        <v>4.9000000000000004</v>
      </c>
      <c r="P51" s="3">
        <v>-8.99</v>
      </c>
    </row>
    <row r="52" spans="1:16" x14ac:dyDescent="0.25">
      <c r="A52" t="s">
        <v>110</v>
      </c>
      <c r="B52">
        <v>-10.5</v>
      </c>
      <c r="C52">
        <v>11.1</v>
      </c>
      <c r="D52">
        <v>0.94</v>
      </c>
      <c r="E52">
        <v>5.64</v>
      </c>
      <c r="F52">
        <v>3.952</v>
      </c>
      <c r="G52">
        <v>1.07</v>
      </c>
      <c r="H52">
        <v>3.9E-2</v>
      </c>
      <c r="I52">
        <v>0.28000000000000003</v>
      </c>
      <c r="J52">
        <v>0.08</v>
      </c>
      <c r="K52">
        <v>26.3</v>
      </c>
      <c r="L52">
        <v>0.6</v>
      </c>
      <c r="M52">
        <v>175</v>
      </c>
      <c r="O52">
        <v>5</v>
      </c>
      <c r="P52" s="3">
        <v>-10.5</v>
      </c>
    </row>
    <row r="53" spans="1:16" x14ac:dyDescent="0.25">
      <c r="A53" t="s">
        <v>111</v>
      </c>
      <c r="B53">
        <v>-12.04</v>
      </c>
      <c r="C53">
        <v>11.5</v>
      </c>
      <c r="D53">
        <v>0.39</v>
      </c>
      <c r="E53">
        <v>5.79</v>
      </c>
      <c r="F53">
        <v>4.1260000000000003</v>
      </c>
      <c r="G53">
        <v>1.19</v>
      </c>
      <c r="H53">
        <v>3.1E-2</v>
      </c>
      <c r="I53">
        <v>0.27</v>
      </c>
      <c r="J53">
        <v>7.0000000000000007E-2</v>
      </c>
      <c r="K53">
        <v>26.5</v>
      </c>
      <c r="L53">
        <v>0.61</v>
      </c>
      <c r="M53">
        <v>155</v>
      </c>
      <c r="O53">
        <v>4.0999999999999996</v>
      </c>
      <c r="P53" s="3">
        <v>-12.04</v>
      </c>
    </row>
    <row r="54" spans="1:16" x14ac:dyDescent="0.25">
      <c r="A54" t="s">
        <v>112</v>
      </c>
      <c r="B54">
        <v>-13.6</v>
      </c>
      <c r="C54">
        <v>11.3</v>
      </c>
      <c r="D54">
        <v>0.59</v>
      </c>
      <c r="E54">
        <v>5.45</v>
      </c>
      <c r="F54">
        <v>4.1340000000000003</v>
      </c>
      <c r="G54">
        <v>1.1499999999999999</v>
      </c>
      <c r="H54">
        <v>4.5999999999999999E-2</v>
      </c>
      <c r="I54">
        <v>0.3</v>
      </c>
      <c r="J54">
        <v>0.03</v>
      </c>
      <c r="K54">
        <v>27</v>
      </c>
      <c r="L54">
        <v>0.61</v>
      </c>
      <c r="M54">
        <v>180</v>
      </c>
      <c r="O54">
        <v>3.7</v>
      </c>
      <c r="P54" s="3">
        <v>-13.6</v>
      </c>
    </row>
    <row r="55" spans="1:16" x14ac:dyDescent="0.25">
      <c r="A55" t="s">
        <v>113</v>
      </c>
      <c r="B55">
        <v>-15.1</v>
      </c>
      <c r="C55">
        <v>10.1</v>
      </c>
      <c r="D55">
        <v>0.81</v>
      </c>
      <c r="E55">
        <v>5.42</v>
      </c>
      <c r="F55">
        <v>3.5950000000000002</v>
      </c>
      <c r="G55">
        <v>1.1499999999999999</v>
      </c>
      <c r="H55">
        <v>5.3999999999999999E-2</v>
      </c>
      <c r="I55">
        <v>0.27</v>
      </c>
      <c r="J55">
        <v>0.03</v>
      </c>
      <c r="K55">
        <v>27.5</v>
      </c>
      <c r="L55">
        <v>0.6</v>
      </c>
      <c r="M55">
        <v>215</v>
      </c>
      <c r="O55">
        <v>5.3</v>
      </c>
      <c r="P55" s="3">
        <v>-15.1</v>
      </c>
    </row>
    <row r="56" spans="1:16" x14ac:dyDescent="0.25">
      <c r="A56" t="s">
        <v>114</v>
      </c>
      <c r="B56">
        <v>-16.600000000000001</v>
      </c>
      <c r="C56">
        <v>10.4</v>
      </c>
      <c r="D56">
        <v>0.91</v>
      </c>
      <c r="E56">
        <v>5.45</v>
      </c>
      <c r="F56">
        <v>3.7770000000000001</v>
      </c>
      <c r="G56">
        <v>1.1299999999999999</v>
      </c>
      <c r="H56">
        <v>5.3999999999999999E-2</v>
      </c>
      <c r="I56">
        <v>0.27</v>
      </c>
      <c r="J56">
        <v>0.03</v>
      </c>
      <c r="K56">
        <v>27</v>
      </c>
      <c r="L56">
        <v>0.59</v>
      </c>
      <c r="M56">
        <v>190</v>
      </c>
      <c r="O56">
        <v>5.2</v>
      </c>
      <c r="P56" s="3">
        <v>-16.600000000000001</v>
      </c>
    </row>
    <row r="58" spans="1:16" s="3" customFormat="1" x14ac:dyDescent="0.25">
      <c r="A58" s="3" t="s">
        <v>192</v>
      </c>
    </row>
    <row r="59" spans="1:16" s="3" customFormat="1" x14ac:dyDescent="0.25">
      <c r="A59" s="3" t="s">
        <v>86</v>
      </c>
      <c r="B59" s="3" t="s">
        <v>190</v>
      </c>
      <c r="C59" s="3" t="s">
        <v>29</v>
      </c>
      <c r="D59" s="3" t="s">
        <v>1</v>
      </c>
      <c r="E59" s="3" t="s">
        <v>2</v>
      </c>
      <c r="F59" s="3" t="s">
        <v>3</v>
      </c>
      <c r="G59" s="3" t="s">
        <v>157</v>
      </c>
      <c r="H59" s="3" t="s">
        <v>158</v>
      </c>
      <c r="I59" s="3" t="s">
        <v>61</v>
      </c>
      <c r="J59" s="3" t="s">
        <v>159</v>
      </c>
      <c r="K59" s="3" t="s">
        <v>63</v>
      </c>
      <c r="L59" s="3" t="s">
        <v>160</v>
      </c>
      <c r="M59" s="3" t="s">
        <v>11</v>
      </c>
      <c r="O59" s="3" t="s">
        <v>193</v>
      </c>
    </row>
    <row r="60" spans="1:16" s="3" customFormat="1" x14ac:dyDescent="0.25">
      <c r="A60" s="3" t="s">
        <v>201</v>
      </c>
      <c r="B60" s="3">
        <v>-9.5</v>
      </c>
      <c r="C60" s="3">
        <v>10.3</v>
      </c>
      <c r="D60" s="3">
        <v>1.86</v>
      </c>
      <c r="E60" s="3">
        <v>5.66</v>
      </c>
      <c r="F60" s="3">
        <v>3.66</v>
      </c>
      <c r="G60" s="3">
        <v>1.21</v>
      </c>
      <c r="H60" s="3">
        <v>0.11</v>
      </c>
      <c r="I60" s="3">
        <v>0.27</v>
      </c>
      <c r="J60" s="3">
        <v>5.1999999999999998E-2</v>
      </c>
      <c r="K60" s="3">
        <v>25.4</v>
      </c>
      <c r="L60" s="3">
        <v>0.56000000000000005</v>
      </c>
      <c r="M60" s="3">
        <v>170</v>
      </c>
      <c r="O60" s="3">
        <v>7.3</v>
      </c>
    </row>
    <row r="61" spans="1:16" s="3" customFormat="1" x14ac:dyDescent="0.25">
      <c r="A61" s="3" t="s">
        <v>202</v>
      </c>
      <c r="B61" s="3">
        <v>-11.1</v>
      </c>
      <c r="C61" s="3">
        <v>10.5</v>
      </c>
      <c r="D61" s="3">
        <v>1.48</v>
      </c>
      <c r="E61" s="3">
        <v>5.23</v>
      </c>
      <c r="F61" s="3">
        <v>3.84</v>
      </c>
      <c r="G61" s="3">
        <v>1.1599999999999999</v>
      </c>
      <c r="H61" s="3">
        <v>0.08</v>
      </c>
      <c r="I61" s="3">
        <v>0.28000000000000003</v>
      </c>
      <c r="J61" s="3">
        <v>5.7000000000000002E-2</v>
      </c>
      <c r="K61" s="3">
        <v>26</v>
      </c>
      <c r="L61" s="3">
        <v>0.57999999999999996</v>
      </c>
      <c r="M61" s="3">
        <v>170</v>
      </c>
      <c r="O61" s="3">
        <v>6.6</v>
      </c>
    </row>
    <row r="62" spans="1:16" s="3" customFormat="1" x14ac:dyDescent="0.25">
      <c r="A62" s="3" t="s">
        <v>203</v>
      </c>
      <c r="B62" s="3">
        <v>-12.6</v>
      </c>
      <c r="C62" s="3">
        <v>10.7</v>
      </c>
      <c r="D62" s="3">
        <v>1.0900000000000001</v>
      </c>
      <c r="E62" s="3">
        <v>5.17</v>
      </c>
      <c r="F62" s="3">
        <v>3.92</v>
      </c>
      <c r="G62" s="3">
        <v>1.1299999999999999</v>
      </c>
      <c r="H62" s="3">
        <v>7.0000000000000007E-2</v>
      </c>
      <c r="I62" s="3">
        <v>0.28000000000000003</v>
      </c>
      <c r="J62" s="3">
        <v>1.2999999999999999E-2</v>
      </c>
      <c r="K62" s="3">
        <v>26.3</v>
      </c>
      <c r="L62" s="3">
        <v>0.57999999999999996</v>
      </c>
      <c r="M62" s="3">
        <v>175</v>
      </c>
      <c r="O62" s="3">
        <v>6.3</v>
      </c>
    </row>
    <row r="63" spans="1:16" s="3" customFormat="1" x14ac:dyDescent="0.25">
      <c r="A63" s="3" t="s">
        <v>204</v>
      </c>
      <c r="B63" s="3">
        <v>-14.4</v>
      </c>
      <c r="C63" s="3">
        <v>11.4</v>
      </c>
      <c r="D63" s="3">
        <v>0.74</v>
      </c>
      <c r="E63" s="3">
        <v>5.29</v>
      </c>
      <c r="F63" s="3">
        <v>4.1900000000000004</v>
      </c>
      <c r="G63" s="3">
        <v>1.1499999999999999</v>
      </c>
      <c r="H63" s="3">
        <v>0.05</v>
      </c>
      <c r="I63" s="3">
        <v>0.31</v>
      </c>
      <c r="J63" s="3">
        <v>6.5000000000000002E-2</v>
      </c>
      <c r="K63" s="3">
        <v>26.2</v>
      </c>
      <c r="L63" s="3">
        <v>0.59</v>
      </c>
      <c r="M63" s="3">
        <v>145</v>
      </c>
      <c r="O63" s="3">
        <v>5.0999999999999996</v>
      </c>
    </row>
    <row r="64" spans="1:16" s="3" customFormat="1" x14ac:dyDescent="0.25">
      <c r="A64" s="3" t="s">
        <v>205</v>
      </c>
      <c r="B64" s="3">
        <v>-15.9</v>
      </c>
      <c r="C64" s="3">
        <v>11.2</v>
      </c>
      <c r="D64" s="3">
        <v>0.96</v>
      </c>
      <c r="E64" s="3">
        <v>5.19</v>
      </c>
      <c r="F64" s="3">
        <v>4.04</v>
      </c>
      <c r="G64" s="3">
        <v>1.18</v>
      </c>
      <c r="H64" s="3">
        <v>0.05</v>
      </c>
      <c r="I64" s="3">
        <v>0.33</v>
      </c>
      <c r="J64" s="3" t="s">
        <v>194</v>
      </c>
      <c r="K64" s="3">
        <v>25.9</v>
      </c>
      <c r="L64" s="3">
        <v>0.61</v>
      </c>
      <c r="M64" s="3">
        <v>165</v>
      </c>
      <c r="O64" s="3">
        <v>6.1</v>
      </c>
    </row>
    <row r="65" spans="1:17" s="3" customFormat="1" x14ac:dyDescent="0.25"/>
    <row r="66" spans="1:17" s="3" customFormat="1" x14ac:dyDescent="0.25"/>
    <row r="67" spans="1:17" s="3" customFormat="1" x14ac:dyDescent="0.25"/>
    <row r="68" spans="1:17" s="3" customFormat="1" x14ac:dyDescent="0.25"/>
    <row r="69" spans="1:17" x14ac:dyDescent="0.25">
      <c r="A69" s="6" t="s">
        <v>117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7"/>
      <c r="N69" s="7"/>
    </row>
    <row r="70" spans="1:17" x14ac:dyDescent="0.25">
      <c r="B70" t="s">
        <v>115</v>
      </c>
      <c r="C70" s="3" t="s">
        <v>0</v>
      </c>
      <c r="D70" s="3" t="s">
        <v>1</v>
      </c>
      <c r="E70" s="3" t="s">
        <v>2</v>
      </c>
      <c r="F70" s="3" t="s">
        <v>3</v>
      </c>
      <c r="G70" s="3" t="s">
        <v>4</v>
      </c>
      <c r="H70" s="3" t="s">
        <v>5</v>
      </c>
      <c r="I70" s="3" t="s">
        <v>6</v>
      </c>
      <c r="J70" s="3" t="s">
        <v>7</v>
      </c>
      <c r="K70" s="3" t="s">
        <v>8</v>
      </c>
      <c r="L70" s="3" t="s">
        <v>10</v>
      </c>
      <c r="M70" s="8" t="s">
        <v>98</v>
      </c>
      <c r="N70" s="8" t="s">
        <v>66</v>
      </c>
      <c r="O70" s="8" t="s">
        <v>99</v>
      </c>
      <c r="P70" s="8" t="s">
        <v>115</v>
      </c>
      <c r="Q70" s="8" t="s">
        <v>9</v>
      </c>
    </row>
    <row r="71" spans="1:17" x14ac:dyDescent="0.25">
      <c r="A71" t="s">
        <v>12</v>
      </c>
      <c r="B71">
        <v>-0.30499999999999999</v>
      </c>
      <c r="C71" s="3">
        <v>10.48</v>
      </c>
      <c r="D71" s="3">
        <v>0.13</v>
      </c>
      <c r="E71" s="3">
        <v>5.04</v>
      </c>
      <c r="F71" s="3">
        <v>3.76</v>
      </c>
      <c r="G71" s="3">
        <v>0.81</v>
      </c>
      <c r="H71" s="3">
        <v>0.04</v>
      </c>
      <c r="I71" s="3">
        <v>0.27</v>
      </c>
      <c r="J71" s="3">
        <v>0.05</v>
      </c>
      <c r="K71" s="3">
        <v>26.82</v>
      </c>
      <c r="L71" s="3">
        <v>0.57999999999999996</v>
      </c>
      <c r="P71" s="3">
        <v>-0.30499999999999999</v>
      </c>
      <c r="Q71" s="3">
        <v>0.01</v>
      </c>
    </row>
    <row r="72" spans="1:17" x14ac:dyDescent="0.25">
      <c r="A72" t="s">
        <v>13</v>
      </c>
      <c r="B72">
        <v>-0.61</v>
      </c>
      <c r="C72" s="3">
        <v>10.7</v>
      </c>
      <c r="D72" s="3">
        <v>0.14000000000000001</v>
      </c>
      <c r="E72" s="3">
        <v>5.43</v>
      </c>
      <c r="F72" s="3">
        <v>3.87</v>
      </c>
      <c r="G72" s="3">
        <v>0.85</v>
      </c>
      <c r="H72" s="3">
        <v>7.0000000000000007E-2</v>
      </c>
      <c r="I72" s="3">
        <v>0.27</v>
      </c>
      <c r="J72" s="3">
        <v>0.04</v>
      </c>
      <c r="K72" s="3">
        <v>26.2</v>
      </c>
      <c r="L72" s="3">
        <v>0.59</v>
      </c>
      <c r="P72" s="3">
        <v>-0.61</v>
      </c>
      <c r="Q72" s="3">
        <v>0.01</v>
      </c>
    </row>
    <row r="73" spans="1:17" x14ac:dyDescent="0.25">
      <c r="A73" t="s">
        <v>14</v>
      </c>
      <c r="B73">
        <v>-0.91</v>
      </c>
      <c r="C73" s="3">
        <v>11.08</v>
      </c>
      <c r="D73" s="3">
        <v>0.14000000000000001</v>
      </c>
      <c r="E73" s="3">
        <v>5.27</v>
      </c>
      <c r="F73" s="3">
        <v>4</v>
      </c>
      <c r="G73" s="3">
        <v>0.85</v>
      </c>
      <c r="H73" s="3">
        <v>0.05</v>
      </c>
      <c r="I73" s="3">
        <v>0.28000000000000003</v>
      </c>
      <c r="J73" s="3">
        <v>0.03</v>
      </c>
      <c r="K73" s="3">
        <v>27.3</v>
      </c>
      <c r="L73" s="3">
        <v>0.59</v>
      </c>
      <c r="P73" s="3">
        <v>-0.91</v>
      </c>
      <c r="Q73" s="3">
        <v>0.01</v>
      </c>
    </row>
    <row r="74" spans="1:17" x14ac:dyDescent="0.25">
      <c r="A74" t="s">
        <v>15</v>
      </c>
      <c r="B74">
        <v>-1.22</v>
      </c>
      <c r="C74" s="3">
        <v>11.3</v>
      </c>
      <c r="D74" s="3">
        <v>0.13</v>
      </c>
      <c r="E74" s="3">
        <v>5.21</v>
      </c>
      <c r="F74" s="3">
        <v>3.85</v>
      </c>
      <c r="G74" s="3">
        <v>0.81</v>
      </c>
      <c r="H74" s="3">
        <v>0.06</v>
      </c>
      <c r="I74" s="3">
        <v>0.26</v>
      </c>
      <c r="J74" s="3">
        <v>0.04</v>
      </c>
      <c r="K74" s="3">
        <v>26.93</v>
      </c>
      <c r="L74" s="3">
        <v>0.6</v>
      </c>
      <c r="P74" s="3">
        <v>-1.22</v>
      </c>
      <c r="Q74" s="3">
        <v>0.01</v>
      </c>
    </row>
    <row r="75" spans="1:17" x14ac:dyDescent="0.25">
      <c r="A75" t="s">
        <v>116</v>
      </c>
      <c r="B75">
        <v>-1.52</v>
      </c>
      <c r="C75" s="3">
        <v>11.07</v>
      </c>
      <c r="D75" s="3">
        <v>0.12</v>
      </c>
      <c r="E75" s="3">
        <v>5.18</v>
      </c>
      <c r="F75" s="3">
        <v>3.84</v>
      </c>
      <c r="G75" s="3">
        <v>0.76</v>
      </c>
      <c r="H75" s="3">
        <v>7.0000000000000007E-2</v>
      </c>
      <c r="I75" s="3">
        <v>0.25</v>
      </c>
      <c r="J75" s="3">
        <v>0.05</v>
      </c>
      <c r="K75" s="3">
        <v>26.47</v>
      </c>
      <c r="L75" s="3">
        <v>0.57999999999999996</v>
      </c>
      <c r="P75" s="3">
        <v>-1.52</v>
      </c>
      <c r="Q75" s="3">
        <v>0.01</v>
      </c>
    </row>
    <row r="76" spans="1:17" x14ac:dyDescent="0.25">
      <c r="A76" t="s">
        <v>16</v>
      </c>
      <c r="B76">
        <v>-1.83</v>
      </c>
      <c r="C76" s="3">
        <v>11.21</v>
      </c>
      <c r="D76" s="3">
        <v>0.13</v>
      </c>
      <c r="E76" s="3">
        <v>5.19</v>
      </c>
      <c r="F76" s="3">
        <v>3.79</v>
      </c>
      <c r="G76" s="3">
        <v>0.77</v>
      </c>
      <c r="H76" s="3">
        <v>0.04</v>
      </c>
      <c r="I76" s="3">
        <v>0.26</v>
      </c>
      <c r="J76" s="3">
        <v>0.05</v>
      </c>
      <c r="K76" s="3">
        <v>26.69</v>
      </c>
      <c r="L76" s="3">
        <v>0.56999999999999995</v>
      </c>
      <c r="P76" s="3">
        <v>-1.83</v>
      </c>
      <c r="Q76" s="3">
        <v>0.01</v>
      </c>
    </row>
    <row r="77" spans="1:17" x14ac:dyDescent="0.25">
      <c r="A77" t="s">
        <v>17</v>
      </c>
      <c r="B77">
        <v>-2.13</v>
      </c>
      <c r="C77" s="3">
        <v>10.46</v>
      </c>
      <c r="D77" s="3">
        <v>0.12</v>
      </c>
      <c r="E77" s="3">
        <v>5.3</v>
      </c>
      <c r="F77" s="3">
        <v>3.66</v>
      </c>
      <c r="G77" s="3">
        <v>0.73</v>
      </c>
      <c r="H77" s="3">
        <v>0.04</v>
      </c>
      <c r="I77" s="3">
        <v>0.27</v>
      </c>
      <c r="J77" s="3">
        <v>0.05</v>
      </c>
      <c r="K77" s="3">
        <v>27.7</v>
      </c>
      <c r="L77" s="3">
        <v>0.56999999999999995</v>
      </c>
      <c r="P77" s="3">
        <v>-2.13</v>
      </c>
      <c r="Q77" s="3">
        <v>0.01</v>
      </c>
    </row>
    <row r="78" spans="1:17" x14ac:dyDescent="0.25">
      <c r="A78" t="s">
        <v>18</v>
      </c>
      <c r="B78">
        <v>-2.44</v>
      </c>
      <c r="C78" s="3">
        <v>10.43</v>
      </c>
      <c r="D78" s="3">
        <v>0.11</v>
      </c>
      <c r="E78" s="3">
        <v>5.03</v>
      </c>
      <c r="F78" s="3">
        <v>3.75</v>
      </c>
      <c r="G78" s="3">
        <v>0.73</v>
      </c>
      <c r="H78" s="3">
        <v>0.03</v>
      </c>
      <c r="I78" s="3">
        <v>0.28000000000000003</v>
      </c>
      <c r="J78" s="3">
        <v>0.05</v>
      </c>
      <c r="K78" s="3">
        <v>26.9</v>
      </c>
      <c r="L78" s="3">
        <v>0.57999999999999996</v>
      </c>
      <c r="P78" s="3">
        <v>-2.44</v>
      </c>
      <c r="Q78" s="3">
        <v>0.01</v>
      </c>
    </row>
    <row r="79" spans="1:17" x14ac:dyDescent="0.25">
      <c r="A79" t="s">
        <v>19</v>
      </c>
      <c r="B79">
        <v>-3.35</v>
      </c>
      <c r="C79" s="3">
        <v>10.48</v>
      </c>
      <c r="D79" s="3">
        <v>0.11</v>
      </c>
      <c r="E79" s="3">
        <v>5.3</v>
      </c>
      <c r="F79" s="3">
        <v>3.79</v>
      </c>
      <c r="G79" s="3">
        <v>0.79</v>
      </c>
      <c r="H79" s="3">
        <v>0.02</v>
      </c>
      <c r="I79" s="3">
        <v>0.27</v>
      </c>
      <c r="J79" s="3">
        <v>0.04</v>
      </c>
      <c r="K79" s="3">
        <v>26.9</v>
      </c>
      <c r="L79" s="3">
        <v>0.57999999999999996</v>
      </c>
      <c r="P79" s="3">
        <v>-3.35</v>
      </c>
      <c r="Q79" s="3">
        <v>0.01</v>
      </c>
    </row>
    <row r="80" spans="1:17" x14ac:dyDescent="0.25">
      <c r="A80" t="s">
        <v>20</v>
      </c>
      <c r="B80">
        <v>-3.96</v>
      </c>
      <c r="C80" s="2">
        <v>10.62</v>
      </c>
      <c r="D80" s="3">
        <v>0.1</v>
      </c>
      <c r="E80" s="3">
        <v>5.69</v>
      </c>
      <c r="F80" s="3">
        <v>3.75</v>
      </c>
      <c r="G80" s="3">
        <v>0.76</v>
      </c>
      <c r="H80" s="3">
        <v>0.08</v>
      </c>
      <c r="I80" s="3">
        <v>0.27</v>
      </c>
      <c r="J80" s="3">
        <v>0.05</v>
      </c>
      <c r="K80" s="3">
        <v>26.5</v>
      </c>
      <c r="L80" s="3">
        <v>0.56000000000000005</v>
      </c>
      <c r="P80" s="3">
        <v>-3.96</v>
      </c>
      <c r="Q80" s="3">
        <v>0.01</v>
      </c>
    </row>
    <row r="81" spans="1:17" x14ac:dyDescent="0.25">
      <c r="A81" t="s">
        <v>21</v>
      </c>
      <c r="B81">
        <v>-4.57</v>
      </c>
      <c r="C81" s="3">
        <v>11.38</v>
      </c>
      <c r="D81" s="3">
        <v>0.11</v>
      </c>
      <c r="E81" s="3">
        <v>5.36</v>
      </c>
      <c r="F81" s="3">
        <v>3.83</v>
      </c>
      <c r="G81" s="3">
        <v>0.82</v>
      </c>
      <c r="H81" s="3">
        <v>0.03</v>
      </c>
      <c r="I81" s="3">
        <v>0.25</v>
      </c>
      <c r="J81" s="3">
        <v>0.06</v>
      </c>
      <c r="K81" s="3">
        <v>27</v>
      </c>
      <c r="L81" s="3">
        <v>0.57999999999999996</v>
      </c>
      <c r="P81" s="3">
        <v>-4.57</v>
      </c>
      <c r="Q81" s="3">
        <v>0.01</v>
      </c>
    </row>
    <row r="82" spans="1:17" x14ac:dyDescent="0.25">
      <c r="A82" t="s">
        <v>22</v>
      </c>
      <c r="B82">
        <v>-5.48</v>
      </c>
      <c r="C82" s="3">
        <v>10.27</v>
      </c>
      <c r="D82" s="3">
        <v>0.1</v>
      </c>
      <c r="E82" s="3">
        <v>5.3</v>
      </c>
      <c r="F82" s="3">
        <v>3.57</v>
      </c>
      <c r="G82" s="3">
        <v>0.76</v>
      </c>
      <c r="H82" s="3">
        <v>0.14000000000000001</v>
      </c>
      <c r="I82" s="3">
        <v>0.25</v>
      </c>
      <c r="J82" s="3">
        <v>0.04</v>
      </c>
      <c r="K82" s="3">
        <v>27.2</v>
      </c>
      <c r="L82" s="3">
        <v>0.54</v>
      </c>
      <c r="P82" s="3">
        <v>-5.48</v>
      </c>
      <c r="Q82" s="3">
        <v>0.01</v>
      </c>
    </row>
    <row r="83" spans="1:17" x14ac:dyDescent="0.25">
      <c r="A83" t="s">
        <v>23</v>
      </c>
      <c r="B83">
        <v>-6.4</v>
      </c>
      <c r="C83" s="3">
        <v>10.01</v>
      </c>
      <c r="D83" s="3">
        <v>0.11</v>
      </c>
      <c r="E83" s="3">
        <v>5.1100000000000003</v>
      </c>
      <c r="F83" s="3">
        <v>3.64</v>
      </c>
      <c r="G83" s="3">
        <v>0.85</v>
      </c>
      <c r="H83" s="3">
        <v>0.03</v>
      </c>
      <c r="I83" s="3">
        <v>0.26</v>
      </c>
      <c r="J83" s="3">
        <v>0.05</v>
      </c>
      <c r="K83" s="3">
        <v>27.6</v>
      </c>
      <c r="L83" s="3">
        <v>0.55000000000000004</v>
      </c>
      <c r="P83" s="3">
        <v>-6.4</v>
      </c>
      <c r="Q83" s="3">
        <v>0.01</v>
      </c>
    </row>
    <row r="84" spans="1:17" x14ac:dyDescent="0.25">
      <c r="A84" t="s">
        <v>24</v>
      </c>
      <c r="B84">
        <v>-7.01</v>
      </c>
      <c r="C84" s="3">
        <v>10.55</v>
      </c>
      <c r="D84" s="3">
        <v>0.1</v>
      </c>
      <c r="E84" s="3">
        <v>5.43</v>
      </c>
      <c r="F84" s="3">
        <v>3.8</v>
      </c>
      <c r="G84" s="3">
        <v>0.85</v>
      </c>
      <c r="H84" s="3">
        <v>7.0000000000000007E-2</v>
      </c>
      <c r="I84" s="3">
        <v>0.26</v>
      </c>
      <c r="J84" s="3">
        <v>0.03</v>
      </c>
      <c r="K84" s="3">
        <v>26.9</v>
      </c>
      <c r="L84" s="3">
        <v>0.56000000000000005</v>
      </c>
      <c r="P84" s="3">
        <v>-7.01</v>
      </c>
      <c r="Q84" s="3">
        <v>0.01</v>
      </c>
    </row>
    <row r="85" spans="1:17" x14ac:dyDescent="0.25">
      <c r="A85" t="s">
        <v>25</v>
      </c>
      <c r="B85">
        <v>-7.31</v>
      </c>
      <c r="C85" s="3">
        <v>11.4</v>
      </c>
      <c r="D85" s="3">
        <v>0.1</v>
      </c>
      <c r="E85" s="3">
        <v>5.59</v>
      </c>
      <c r="F85" s="3">
        <v>3.95</v>
      </c>
      <c r="G85" s="3">
        <v>0.87</v>
      </c>
      <c r="H85" s="3">
        <v>0.03</v>
      </c>
      <c r="I85" s="3">
        <v>0.27</v>
      </c>
      <c r="J85" s="3">
        <v>0.05</v>
      </c>
      <c r="K85" s="3">
        <v>26</v>
      </c>
      <c r="L85" s="3">
        <v>0.57999999999999996</v>
      </c>
      <c r="P85" s="3">
        <v>-7.31</v>
      </c>
      <c r="Q85" s="3">
        <v>0.01</v>
      </c>
    </row>
    <row r="86" spans="1:17" x14ac:dyDescent="0.25">
      <c r="A86" t="s">
        <v>26</v>
      </c>
      <c r="B86">
        <v>-7.62</v>
      </c>
      <c r="C86" s="3">
        <v>10.84</v>
      </c>
      <c r="D86" s="3">
        <v>0.1</v>
      </c>
      <c r="E86" s="3">
        <v>5.35</v>
      </c>
      <c r="F86" s="3">
        <v>3.92</v>
      </c>
      <c r="G86" s="3">
        <v>0.86</v>
      </c>
      <c r="H86" s="3">
        <v>0.04</v>
      </c>
      <c r="I86" s="3">
        <v>0.28000000000000003</v>
      </c>
      <c r="J86" s="3">
        <v>0.04</v>
      </c>
      <c r="K86" s="3">
        <v>26.7</v>
      </c>
      <c r="L86" s="3">
        <v>0.57999999999999996</v>
      </c>
      <c r="P86" s="3">
        <v>-7.62</v>
      </c>
      <c r="Q86" s="3">
        <v>0.01</v>
      </c>
    </row>
    <row r="88" spans="1:17" x14ac:dyDescent="0.25">
      <c r="A88" s="6" t="s">
        <v>118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7"/>
    </row>
    <row r="89" spans="1:17" x14ac:dyDescent="0.25">
      <c r="C89" t="s">
        <v>0</v>
      </c>
      <c r="D89" t="s">
        <v>1</v>
      </c>
      <c r="E89" t="s">
        <v>2</v>
      </c>
      <c r="F89" t="s">
        <v>3</v>
      </c>
      <c r="G89" t="s">
        <v>4</v>
      </c>
      <c r="H89" t="s">
        <v>5</v>
      </c>
      <c r="I89" t="s">
        <v>6</v>
      </c>
      <c r="J89" t="s">
        <v>7</v>
      </c>
      <c r="K89" t="s">
        <v>8</v>
      </c>
      <c r="L89" t="s">
        <v>10</v>
      </c>
      <c r="M89" s="8" t="s">
        <v>11</v>
      </c>
      <c r="N89" s="8" t="s">
        <v>66</v>
      </c>
      <c r="O89" s="8" t="s">
        <v>99</v>
      </c>
      <c r="P89" s="8" t="s">
        <v>154</v>
      </c>
      <c r="Q89" s="8" t="s">
        <v>9</v>
      </c>
    </row>
    <row r="90" spans="1:17" x14ac:dyDescent="0.25">
      <c r="A90" t="s">
        <v>119</v>
      </c>
      <c r="B90">
        <v>-0.30499999999999999</v>
      </c>
      <c r="C90">
        <v>10.94</v>
      </c>
      <c r="D90">
        <v>0.05</v>
      </c>
      <c r="E90">
        <v>5.66</v>
      </c>
      <c r="F90">
        <v>3.92</v>
      </c>
      <c r="G90">
        <v>0.84</v>
      </c>
      <c r="H90">
        <v>0.05</v>
      </c>
      <c r="I90">
        <v>0.26</v>
      </c>
      <c r="J90">
        <v>0.05</v>
      </c>
      <c r="K90">
        <v>26.928603150000001</v>
      </c>
      <c r="L90">
        <v>0.55358316200000002</v>
      </c>
      <c r="M90">
        <v>174</v>
      </c>
      <c r="P90" s="3">
        <v>-0.30499999999999999</v>
      </c>
      <c r="Q90">
        <v>1.1373266E-2</v>
      </c>
    </row>
    <row r="91" spans="1:17" x14ac:dyDescent="0.25">
      <c r="A91" t="s">
        <v>120</v>
      </c>
      <c r="B91">
        <v>-0.61</v>
      </c>
      <c r="C91">
        <v>10.57</v>
      </c>
      <c r="D91">
        <v>0.05</v>
      </c>
      <c r="E91">
        <v>5.66</v>
      </c>
      <c r="F91">
        <v>3.67</v>
      </c>
      <c r="G91">
        <v>0.83</v>
      </c>
      <c r="H91">
        <v>0.11</v>
      </c>
      <c r="I91">
        <v>0.22</v>
      </c>
      <c r="J91">
        <v>7.0000000000000007E-2</v>
      </c>
      <c r="K91">
        <v>26.690538499999999</v>
      </c>
      <c r="L91">
        <v>0.53245632099999995</v>
      </c>
      <c r="M91">
        <v>176</v>
      </c>
      <c r="P91" s="3">
        <v>-0.61</v>
      </c>
      <c r="Q91">
        <v>1.0865909E-2</v>
      </c>
    </row>
    <row r="92" spans="1:17" x14ac:dyDescent="0.25">
      <c r="A92" t="s">
        <v>121</v>
      </c>
      <c r="B92">
        <v>-0.91</v>
      </c>
      <c r="C92">
        <v>10.48</v>
      </c>
      <c r="D92">
        <v>0.08</v>
      </c>
      <c r="E92">
        <v>5.76</v>
      </c>
      <c r="F92">
        <v>3.82</v>
      </c>
      <c r="G92">
        <v>0.9</v>
      </c>
      <c r="H92">
        <v>0.06</v>
      </c>
      <c r="I92">
        <v>0.24</v>
      </c>
      <c r="J92">
        <v>0.04</v>
      </c>
      <c r="K92">
        <v>26.74</v>
      </c>
      <c r="L92">
        <v>0.54</v>
      </c>
      <c r="M92">
        <v>169</v>
      </c>
      <c r="P92" s="3">
        <v>-0.91</v>
      </c>
      <c r="Q92">
        <v>0.01</v>
      </c>
    </row>
    <row r="93" spans="1:17" x14ac:dyDescent="0.25">
      <c r="A93" t="s">
        <v>122</v>
      </c>
      <c r="B93">
        <v>-1.22</v>
      </c>
      <c r="C93">
        <v>11.85</v>
      </c>
      <c r="D93">
        <v>0.06</v>
      </c>
      <c r="E93">
        <v>5.66</v>
      </c>
      <c r="F93">
        <v>4.2300000000000004</v>
      </c>
      <c r="G93">
        <v>0.92</v>
      </c>
      <c r="H93">
        <v>0.03</v>
      </c>
      <c r="I93">
        <v>0.24</v>
      </c>
      <c r="J93">
        <v>0.05</v>
      </c>
      <c r="K93">
        <v>26.65</v>
      </c>
      <c r="L93">
        <v>0.56999999999999995</v>
      </c>
      <c r="M93">
        <v>159</v>
      </c>
      <c r="P93" s="3">
        <v>-1.22</v>
      </c>
      <c r="Q93">
        <v>0.01</v>
      </c>
    </row>
    <row r="94" spans="1:17" x14ac:dyDescent="0.25">
      <c r="A94" t="s">
        <v>123</v>
      </c>
      <c r="B94">
        <v>-1.524</v>
      </c>
      <c r="C94">
        <v>11.42</v>
      </c>
      <c r="D94">
        <v>0.06</v>
      </c>
      <c r="E94">
        <v>5.5</v>
      </c>
      <c r="F94">
        <v>4.01</v>
      </c>
      <c r="G94">
        <v>0.86</v>
      </c>
      <c r="H94">
        <v>0.04</v>
      </c>
      <c r="I94">
        <v>0.24</v>
      </c>
      <c r="J94">
        <v>0.05</v>
      </c>
      <c r="K94">
        <v>27.43</v>
      </c>
      <c r="L94">
        <v>0.57999999999999996</v>
      </c>
      <c r="M94">
        <v>192</v>
      </c>
      <c r="P94" s="3">
        <v>-1.524</v>
      </c>
      <c r="Q94">
        <v>0.01</v>
      </c>
    </row>
    <row r="95" spans="1:17" x14ac:dyDescent="0.25">
      <c r="A95" t="s">
        <v>124</v>
      </c>
      <c r="B95">
        <v>-1.83</v>
      </c>
      <c r="C95">
        <v>10.15</v>
      </c>
      <c r="D95">
        <v>0.09</v>
      </c>
      <c r="E95">
        <v>5.8</v>
      </c>
      <c r="F95">
        <v>3.65</v>
      </c>
      <c r="G95">
        <v>0.87</v>
      </c>
      <c r="H95">
        <v>0.14000000000000001</v>
      </c>
      <c r="I95">
        <v>0.22</v>
      </c>
      <c r="J95">
        <v>0.05</v>
      </c>
      <c r="K95">
        <v>28.77</v>
      </c>
      <c r="L95">
        <v>0.53</v>
      </c>
      <c r="M95" s="5">
        <v>249</v>
      </c>
      <c r="P95" s="3">
        <v>-1.83</v>
      </c>
      <c r="Q95">
        <v>0.01</v>
      </c>
    </row>
    <row r="96" spans="1:17" x14ac:dyDescent="0.25">
      <c r="A96" t="s">
        <v>125</v>
      </c>
      <c r="B96">
        <v>-2.13</v>
      </c>
      <c r="C96">
        <v>11.53</v>
      </c>
      <c r="D96">
        <v>0.09</v>
      </c>
      <c r="E96">
        <v>5.47</v>
      </c>
      <c r="F96">
        <v>4.13</v>
      </c>
      <c r="G96">
        <v>0.95</v>
      </c>
      <c r="H96">
        <v>0.03</v>
      </c>
      <c r="I96">
        <v>0.24</v>
      </c>
      <c r="J96">
        <v>0.06</v>
      </c>
      <c r="K96">
        <v>27.01</v>
      </c>
      <c r="L96">
        <v>0.57999999999999996</v>
      </c>
      <c r="M96">
        <v>175</v>
      </c>
      <c r="P96" s="3">
        <v>-2.13</v>
      </c>
      <c r="Q96">
        <v>0.01</v>
      </c>
    </row>
    <row r="97" spans="1:17" x14ac:dyDescent="0.25">
      <c r="A97" t="s">
        <v>126</v>
      </c>
      <c r="B97">
        <v>-2.44</v>
      </c>
      <c r="C97">
        <v>11.48</v>
      </c>
      <c r="D97">
        <v>0.08</v>
      </c>
      <c r="E97">
        <v>6.26</v>
      </c>
      <c r="F97">
        <v>4.1399999999999997</v>
      </c>
      <c r="G97">
        <v>0.95</v>
      </c>
      <c r="H97">
        <v>7.0000000000000007E-2</v>
      </c>
      <c r="I97">
        <v>0.23</v>
      </c>
      <c r="J97">
        <v>0.06</v>
      </c>
      <c r="K97">
        <v>25.65</v>
      </c>
      <c r="L97">
        <v>0.55000000000000004</v>
      </c>
      <c r="M97">
        <v>168</v>
      </c>
      <c r="P97" s="3">
        <v>-2.44</v>
      </c>
      <c r="Q97">
        <v>0.01</v>
      </c>
    </row>
    <row r="98" spans="1:17" x14ac:dyDescent="0.25">
      <c r="A98" t="s">
        <v>127</v>
      </c>
      <c r="B98">
        <v>-3.05</v>
      </c>
      <c r="C98">
        <v>11.82</v>
      </c>
      <c r="D98">
        <v>0.08</v>
      </c>
      <c r="E98">
        <v>5.94</v>
      </c>
      <c r="F98">
        <v>4.22</v>
      </c>
      <c r="G98">
        <v>0.94</v>
      </c>
      <c r="H98">
        <v>0.04</v>
      </c>
      <c r="I98">
        <v>0.24</v>
      </c>
      <c r="J98">
        <v>0.05</v>
      </c>
      <c r="K98">
        <v>26.1</v>
      </c>
      <c r="L98">
        <v>0.57999999999999996</v>
      </c>
      <c r="M98">
        <v>152</v>
      </c>
      <c r="P98" s="3">
        <v>-3.05</v>
      </c>
      <c r="Q98">
        <v>0.01</v>
      </c>
    </row>
    <row r="99" spans="1:17" x14ac:dyDescent="0.25">
      <c r="A99" t="s">
        <v>128</v>
      </c>
      <c r="B99">
        <v>-3.35</v>
      </c>
      <c r="C99">
        <v>11.13</v>
      </c>
      <c r="D99">
        <v>0.09</v>
      </c>
      <c r="E99">
        <v>5.26</v>
      </c>
      <c r="F99">
        <v>4.0199999999999996</v>
      </c>
      <c r="G99">
        <v>0.94</v>
      </c>
      <c r="H99">
        <v>0.03</v>
      </c>
      <c r="I99">
        <v>0.24</v>
      </c>
      <c r="J99">
        <v>0.04</v>
      </c>
      <c r="K99">
        <v>27.1</v>
      </c>
      <c r="L99">
        <v>0.59</v>
      </c>
      <c r="M99">
        <v>174</v>
      </c>
      <c r="P99" s="3">
        <v>-3.35</v>
      </c>
      <c r="Q99">
        <v>0.01</v>
      </c>
    </row>
    <row r="100" spans="1:17" x14ac:dyDescent="0.25">
      <c r="A100" t="s">
        <v>129</v>
      </c>
      <c r="B100">
        <v>-3.9620000000000002</v>
      </c>
      <c r="C100">
        <v>10.81</v>
      </c>
      <c r="D100">
        <v>0.08</v>
      </c>
      <c r="E100">
        <v>5.64</v>
      </c>
      <c r="F100">
        <v>3.99</v>
      </c>
      <c r="G100">
        <v>0.94</v>
      </c>
      <c r="H100">
        <v>0.04</v>
      </c>
      <c r="I100">
        <v>0.25</v>
      </c>
      <c r="J100">
        <v>0.05</v>
      </c>
      <c r="K100">
        <v>26.3</v>
      </c>
      <c r="L100">
        <v>0.59</v>
      </c>
      <c r="M100">
        <v>161</v>
      </c>
      <c r="P100" s="3">
        <v>-3.9620000000000002</v>
      </c>
      <c r="Q100">
        <v>0.01</v>
      </c>
    </row>
    <row r="101" spans="1:17" x14ac:dyDescent="0.25">
      <c r="A101" t="s">
        <v>130</v>
      </c>
      <c r="B101">
        <v>-4.57</v>
      </c>
      <c r="C101">
        <v>11.24</v>
      </c>
      <c r="D101">
        <v>0.08</v>
      </c>
      <c r="E101">
        <v>5.86</v>
      </c>
      <c r="F101">
        <v>4.08</v>
      </c>
      <c r="G101">
        <v>0.93</v>
      </c>
      <c r="H101">
        <v>0.09</v>
      </c>
      <c r="I101">
        <v>0.25</v>
      </c>
      <c r="J101">
        <v>0.04</v>
      </c>
      <c r="K101">
        <v>26.7</v>
      </c>
      <c r="L101">
        <v>0.56999999999999995</v>
      </c>
      <c r="M101">
        <v>168</v>
      </c>
      <c r="P101" s="3">
        <v>-4.57</v>
      </c>
      <c r="Q101">
        <v>0.01</v>
      </c>
    </row>
    <row r="102" spans="1:17" x14ac:dyDescent="0.25">
      <c r="A102" t="s">
        <v>131</v>
      </c>
      <c r="B102">
        <v>-4.87</v>
      </c>
      <c r="C102">
        <v>10.69</v>
      </c>
      <c r="D102">
        <v>0.08</v>
      </c>
      <c r="E102">
        <v>5.42</v>
      </c>
      <c r="F102">
        <v>3.94</v>
      </c>
      <c r="G102">
        <v>0.97</v>
      </c>
      <c r="H102">
        <v>0.06</v>
      </c>
      <c r="I102">
        <v>0.25</v>
      </c>
      <c r="J102">
        <v>0.04</v>
      </c>
      <c r="K102">
        <v>26.7</v>
      </c>
      <c r="L102">
        <v>0.56000000000000005</v>
      </c>
      <c r="M102">
        <v>178</v>
      </c>
      <c r="P102" s="3">
        <v>-4.87</v>
      </c>
      <c r="Q102">
        <v>0.01</v>
      </c>
    </row>
    <row r="103" spans="1:17" x14ac:dyDescent="0.25">
      <c r="A103" t="s">
        <v>132</v>
      </c>
      <c r="B103">
        <v>-5.4859999999999998</v>
      </c>
      <c r="C103">
        <v>10.71</v>
      </c>
      <c r="D103">
        <v>0.08</v>
      </c>
      <c r="E103">
        <v>5.76</v>
      </c>
      <c r="F103">
        <v>3.97</v>
      </c>
      <c r="G103">
        <v>0.97</v>
      </c>
      <c r="H103">
        <v>0.06</v>
      </c>
      <c r="I103">
        <v>0.24</v>
      </c>
      <c r="J103">
        <v>0.04</v>
      </c>
      <c r="K103">
        <v>26.8</v>
      </c>
      <c r="L103">
        <v>0.55000000000000004</v>
      </c>
      <c r="M103">
        <v>180</v>
      </c>
      <c r="P103" s="3">
        <v>-5.4859999999999998</v>
      </c>
      <c r="Q103">
        <v>0.01</v>
      </c>
    </row>
    <row r="104" spans="1:17" x14ac:dyDescent="0.25">
      <c r="A104" t="s">
        <v>133</v>
      </c>
      <c r="B104">
        <v>-6.4</v>
      </c>
      <c r="C104">
        <v>10.91</v>
      </c>
      <c r="D104">
        <v>0.06</v>
      </c>
      <c r="E104">
        <v>5.32</v>
      </c>
      <c r="F104">
        <v>4.24</v>
      </c>
      <c r="G104">
        <v>0.99</v>
      </c>
      <c r="H104">
        <v>0.02</v>
      </c>
      <c r="I104">
        <v>0.25</v>
      </c>
      <c r="J104">
        <v>0.03</v>
      </c>
      <c r="K104">
        <v>26.8</v>
      </c>
      <c r="L104">
        <v>0.59</v>
      </c>
      <c r="M104">
        <v>168</v>
      </c>
      <c r="P104" s="3">
        <v>-6.4</v>
      </c>
      <c r="Q104">
        <v>0.01</v>
      </c>
    </row>
    <row r="105" spans="1:17" x14ac:dyDescent="0.25">
      <c r="A105" t="s">
        <v>134</v>
      </c>
      <c r="B105">
        <v>-7.01</v>
      </c>
      <c r="C105">
        <v>11.14</v>
      </c>
      <c r="D105">
        <v>0.08</v>
      </c>
      <c r="E105">
        <v>5.48</v>
      </c>
      <c r="F105">
        <v>4.33</v>
      </c>
      <c r="G105">
        <v>1.08</v>
      </c>
      <c r="H105">
        <v>0.02</v>
      </c>
      <c r="I105">
        <v>0.26</v>
      </c>
      <c r="J105">
        <v>0.04</v>
      </c>
      <c r="K105">
        <v>26.3</v>
      </c>
      <c r="L105">
        <v>0.61</v>
      </c>
      <c r="M105">
        <v>162</v>
      </c>
      <c r="P105" s="3">
        <v>-7.01</v>
      </c>
      <c r="Q105">
        <v>0.01</v>
      </c>
    </row>
    <row r="106" spans="1:17" x14ac:dyDescent="0.25">
      <c r="A106" t="s">
        <v>135</v>
      </c>
      <c r="B106">
        <v>-7.3150000000000004</v>
      </c>
      <c r="C106">
        <v>11</v>
      </c>
      <c r="D106">
        <v>0.09</v>
      </c>
      <c r="E106">
        <v>5.75</v>
      </c>
      <c r="F106">
        <v>4.3099999999999996</v>
      </c>
      <c r="G106">
        <v>1.1100000000000001</v>
      </c>
      <c r="H106">
        <v>0.04</v>
      </c>
      <c r="I106">
        <v>0.27</v>
      </c>
      <c r="J106">
        <v>0.03</v>
      </c>
      <c r="K106">
        <v>26.8</v>
      </c>
      <c r="L106">
        <v>0.57999999999999996</v>
      </c>
      <c r="M106">
        <v>162</v>
      </c>
      <c r="P106" s="3">
        <v>-7.3150000000000004</v>
      </c>
      <c r="Q106">
        <v>0.01</v>
      </c>
    </row>
    <row r="107" spans="1:17" x14ac:dyDescent="0.25">
      <c r="A107" t="s">
        <v>136</v>
      </c>
      <c r="B107">
        <v>-7.62</v>
      </c>
      <c r="C107">
        <v>11.3</v>
      </c>
      <c r="D107">
        <v>0.09</v>
      </c>
      <c r="E107">
        <v>5.84</v>
      </c>
      <c r="F107">
        <v>4.29</v>
      </c>
      <c r="G107">
        <v>1.1200000000000001</v>
      </c>
      <c r="H107">
        <v>0.03</v>
      </c>
      <c r="I107">
        <v>0.26</v>
      </c>
      <c r="J107">
        <v>0.03</v>
      </c>
      <c r="K107">
        <v>25.7</v>
      </c>
      <c r="L107">
        <v>0.6</v>
      </c>
      <c r="M107">
        <v>154</v>
      </c>
      <c r="P107" s="3">
        <v>-7.62</v>
      </c>
      <c r="Q107">
        <v>0.01</v>
      </c>
    </row>
    <row r="109" spans="1:17" x14ac:dyDescent="0.25">
      <c r="A109" s="6" t="s">
        <v>137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7"/>
      <c r="N109" s="7"/>
    </row>
    <row r="110" spans="1:17" x14ac:dyDescent="0.25">
      <c r="A110" s="3"/>
      <c r="B110" s="4" t="s">
        <v>115</v>
      </c>
      <c r="C110" s="3" t="s">
        <v>0</v>
      </c>
      <c r="D110" s="3" t="s">
        <v>1</v>
      </c>
      <c r="E110" s="3" t="s">
        <v>2</v>
      </c>
      <c r="F110" s="3" t="s">
        <v>3</v>
      </c>
      <c r="G110" s="3" t="s">
        <v>4</v>
      </c>
      <c r="H110" s="3" t="s">
        <v>5</v>
      </c>
      <c r="I110" s="3" t="s">
        <v>6</v>
      </c>
      <c r="J110" s="3" t="s">
        <v>7</v>
      </c>
      <c r="K110" s="3" t="s">
        <v>8</v>
      </c>
      <c r="L110" s="3" t="s">
        <v>10</v>
      </c>
      <c r="M110" s="8" t="s">
        <v>11</v>
      </c>
      <c r="N110" s="8" t="s">
        <v>66</v>
      </c>
      <c r="O110" s="8" t="s">
        <v>99</v>
      </c>
      <c r="P110" s="9" t="s">
        <v>115</v>
      </c>
      <c r="Q110" s="8" t="s">
        <v>9</v>
      </c>
    </row>
    <row r="111" spans="1:17" x14ac:dyDescent="0.25">
      <c r="A111" s="3" t="s">
        <v>138</v>
      </c>
      <c r="B111" s="4">
        <v>-0.30499999999999999</v>
      </c>
      <c r="C111" s="3">
        <v>10.48</v>
      </c>
      <c r="D111" s="3">
        <v>0.02</v>
      </c>
      <c r="E111" s="3">
        <v>5.4</v>
      </c>
      <c r="F111" s="3">
        <v>3.61</v>
      </c>
      <c r="G111" s="3">
        <v>0.71</v>
      </c>
      <c r="H111" s="3">
        <v>0.05</v>
      </c>
      <c r="I111" s="3">
        <v>0.23</v>
      </c>
      <c r="J111" s="3">
        <v>0.08</v>
      </c>
      <c r="K111" s="3">
        <v>27.831430480000002</v>
      </c>
      <c r="L111" s="3">
        <v>0.62214800100000001</v>
      </c>
      <c r="M111" s="3">
        <v>260</v>
      </c>
      <c r="P111" s="4">
        <v>-0.30499999999999999</v>
      </c>
      <c r="Q111" s="3">
        <v>1.1796064E-2</v>
      </c>
    </row>
    <row r="112" spans="1:17" x14ac:dyDescent="0.25">
      <c r="A112" s="3" t="s">
        <v>139</v>
      </c>
      <c r="B112" s="4">
        <v>-0.61</v>
      </c>
      <c r="C112" s="3">
        <v>10.52</v>
      </c>
      <c r="D112" s="3">
        <v>0.02</v>
      </c>
      <c r="E112" s="3">
        <v>5.03</v>
      </c>
      <c r="F112" s="3">
        <v>3.72</v>
      </c>
      <c r="G112" s="3">
        <v>0.74</v>
      </c>
      <c r="H112" s="3">
        <v>0.02</v>
      </c>
      <c r="I112" s="3">
        <v>0.24</v>
      </c>
      <c r="J112" s="3">
        <v>0.05</v>
      </c>
      <c r="K112" s="3">
        <v>27.19</v>
      </c>
      <c r="L112" s="3">
        <v>0.6</v>
      </c>
      <c r="M112" s="3">
        <v>200</v>
      </c>
      <c r="P112" s="4">
        <v>-0.61</v>
      </c>
      <c r="Q112" s="3">
        <v>0.01</v>
      </c>
    </row>
    <row r="113" spans="1:17" x14ac:dyDescent="0.25">
      <c r="A113" s="3" t="s">
        <v>140</v>
      </c>
      <c r="B113" s="4">
        <v>-0.91</v>
      </c>
      <c r="C113" s="3">
        <v>10.39</v>
      </c>
      <c r="D113" s="3">
        <v>0.03</v>
      </c>
      <c r="E113" s="3">
        <v>6.12</v>
      </c>
      <c r="F113" s="3">
        <v>3.6</v>
      </c>
      <c r="G113" s="3">
        <v>0.77</v>
      </c>
      <c r="H113" s="3">
        <v>0.06</v>
      </c>
      <c r="I113" s="3">
        <v>0.21</v>
      </c>
      <c r="J113" s="3">
        <v>7.0000000000000007E-2</v>
      </c>
      <c r="K113" s="3">
        <v>26.83</v>
      </c>
      <c r="L113" s="3">
        <v>0.59</v>
      </c>
      <c r="M113" s="3">
        <v>226</v>
      </c>
      <c r="P113" s="4">
        <v>-0.91</v>
      </c>
      <c r="Q113" s="3">
        <v>0.01</v>
      </c>
    </row>
    <row r="114" spans="1:17" x14ac:dyDescent="0.25">
      <c r="A114" s="3" t="s">
        <v>141</v>
      </c>
      <c r="B114" s="4">
        <v>-1.22</v>
      </c>
      <c r="C114" s="3">
        <v>11.15</v>
      </c>
      <c r="D114" s="3">
        <v>0.02</v>
      </c>
      <c r="E114" s="3">
        <v>5.9</v>
      </c>
      <c r="F114" s="3">
        <v>3.88</v>
      </c>
      <c r="G114" s="3">
        <v>0.79</v>
      </c>
      <c r="H114" s="3">
        <v>0.03</v>
      </c>
      <c r="I114" s="3">
        <v>0.23</v>
      </c>
      <c r="J114" s="3">
        <v>0.06</v>
      </c>
      <c r="K114" s="3">
        <v>25.94</v>
      </c>
      <c r="L114" s="3">
        <v>0.61</v>
      </c>
      <c r="M114" s="3">
        <v>179</v>
      </c>
      <c r="P114" s="4">
        <v>-1.22</v>
      </c>
      <c r="Q114" s="3">
        <v>0.01</v>
      </c>
    </row>
    <row r="115" spans="1:17" x14ac:dyDescent="0.25">
      <c r="A115" s="3" t="s">
        <v>142</v>
      </c>
      <c r="B115" s="4">
        <v>-1.52</v>
      </c>
      <c r="C115" s="3">
        <v>10.71</v>
      </c>
      <c r="D115" s="3">
        <v>0.03</v>
      </c>
      <c r="E115" s="3">
        <v>5.9</v>
      </c>
      <c r="F115" s="3">
        <v>3.72</v>
      </c>
      <c r="G115" s="3">
        <v>0.81</v>
      </c>
      <c r="H115" s="3">
        <v>0.05</v>
      </c>
      <c r="I115" s="3">
        <v>0.23</v>
      </c>
      <c r="J115" s="3">
        <v>0.05</v>
      </c>
      <c r="K115" s="3">
        <v>28</v>
      </c>
      <c r="L115" s="3">
        <v>0.61</v>
      </c>
      <c r="M115" s="3">
        <v>193</v>
      </c>
      <c r="P115" s="4">
        <v>-1.52</v>
      </c>
      <c r="Q115" s="3">
        <v>0.01</v>
      </c>
    </row>
    <row r="116" spans="1:17" x14ac:dyDescent="0.25">
      <c r="A116" s="3" t="s">
        <v>143</v>
      </c>
      <c r="B116" s="4">
        <v>-1.83</v>
      </c>
      <c r="C116" s="3">
        <v>10.6</v>
      </c>
      <c r="D116" s="3">
        <v>7.0000000000000007E-2</v>
      </c>
      <c r="E116" s="3">
        <v>5.53</v>
      </c>
      <c r="F116" s="3">
        <v>3.81</v>
      </c>
      <c r="G116" s="3">
        <v>0.83</v>
      </c>
      <c r="H116" s="3">
        <v>0.04</v>
      </c>
      <c r="I116" s="3">
        <v>0.23</v>
      </c>
      <c r="J116" s="3">
        <v>0.05</v>
      </c>
      <c r="K116" s="3">
        <v>27.01</v>
      </c>
      <c r="L116" s="3">
        <v>0.6</v>
      </c>
      <c r="M116" s="3">
        <v>185</v>
      </c>
      <c r="P116" s="4">
        <v>-1.83</v>
      </c>
      <c r="Q116" s="3">
        <v>0.01</v>
      </c>
    </row>
    <row r="117" spans="1:17" x14ac:dyDescent="0.25">
      <c r="A117" s="3" t="s">
        <v>144</v>
      </c>
      <c r="B117" s="4">
        <v>-2.13</v>
      </c>
      <c r="C117" s="3">
        <v>10.46</v>
      </c>
      <c r="D117" s="3">
        <v>0.06</v>
      </c>
      <c r="E117" s="3">
        <v>5.82</v>
      </c>
      <c r="F117" s="3">
        <v>3.74</v>
      </c>
      <c r="G117" s="3">
        <v>0.85</v>
      </c>
      <c r="H117" s="3">
        <v>0.04</v>
      </c>
      <c r="I117" s="3">
        <v>0.22</v>
      </c>
      <c r="J117" s="3">
        <v>0.05</v>
      </c>
      <c r="K117" s="3">
        <v>28.12</v>
      </c>
      <c r="L117" s="3">
        <v>0.59</v>
      </c>
      <c r="M117" s="3">
        <v>198</v>
      </c>
      <c r="P117" s="4">
        <v>-2.13</v>
      </c>
      <c r="Q117" s="3">
        <v>0.01</v>
      </c>
    </row>
    <row r="118" spans="1:17" x14ac:dyDescent="0.25">
      <c r="A118" s="3" t="s">
        <v>145</v>
      </c>
      <c r="B118" s="4">
        <v>-2.44</v>
      </c>
      <c r="C118" s="3">
        <v>10.39</v>
      </c>
      <c r="D118" s="3">
        <v>7.0000000000000007E-2</v>
      </c>
      <c r="E118" s="3">
        <v>5.74</v>
      </c>
      <c r="F118" s="3">
        <v>3.74</v>
      </c>
      <c r="G118" s="3">
        <v>0.85</v>
      </c>
      <c r="H118" s="3">
        <v>0.08</v>
      </c>
      <c r="I118" s="3">
        <v>0.23</v>
      </c>
      <c r="J118" s="3">
        <v>0.05</v>
      </c>
      <c r="K118" s="3">
        <v>27.5</v>
      </c>
      <c r="L118" s="3">
        <v>0.61</v>
      </c>
      <c r="M118" s="3">
        <v>190</v>
      </c>
      <c r="P118" s="4">
        <v>-2.44</v>
      </c>
      <c r="Q118" s="3">
        <v>0.01</v>
      </c>
    </row>
    <row r="119" spans="1:17" x14ac:dyDescent="0.25">
      <c r="A119" s="3" t="s">
        <v>146</v>
      </c>
      <c r="B119" s="4">
        <v>-3.35</v>
      </c>
      <c r="C119" s="3">
        <v>8.39</v>
      </c>
      <c r="D119" s="3">
        <v>0.06</v>
      </c>
      <c r="E119" s="3">
        <v>5.26</v>
      </c>
      <c r="F119" s="3">
        <v>2.82</v>
      </c>
      <c r="G119" s="3">
        <v>0.72</v>
      </c>
      <c r="H119" s="3">
        <v>0.08</v>
      </c>
      <c r="I119" s="3">
        <v>0.23</v>
      </c>
      <c r="J119" s="3">
        <v>0.04</v>
      </c>
      <c r="K119" s="3">
        <v>31.2</v>
      </c>
      <c r="L119" s="3">
        <v>0.59</v>
      </c>
      <c r="M119" s="5">
        <v>334</v>
      </c>
      <c r="P119" s="4">
        <v>-3.35</v>
      </c>
      <c r="Q119" s="3">
        <v>0.01</v>
      </c>
    </row>
    <row r="120" spans="1:17" x14ac:dyDescent="0.25">
      <c r="A120" s="3" t="s">
        <v>147</v>
      </c>
      <c r="B120" s="4">
        <v>-3.96</v>
      </c>
      <c r="C120" s="3">
        <v>10.8</v>
      </c>
      <c r="D120" s="3">
        <v>0.09</v>
      </c>
      <c r="E120" s="3">
        <v>5.26</v>
      </c>
      <c r="F120" s="3">
        <v>4.03</v>
      </c>
      <c r="G120" s="3">
        <v>0.93</v>
      </c>
      <c r="H120" s="3">
        <v>0.04</v>
      </c>
      <c r="I120" s="3">
        <v>0.23</v>
      </c>
      <c r="J120" s="3">
        <v>0.05</v>
      </c>
      <c r="K120" s="3">
        <v>27</v>
      </c>
      <c r="L120" s="3">
        <v>0.56999999999999995</v>
      </c>
      <c r="M120" s="3">
        <v>191</v>
      </c>
      <c r="P120" s="4">
        <v>-3.96</v>
      </c>
      <c r="Q120" s="3">
        <v>0.01</v>
      </c>
    </row>
    <row r="121" spans="1:17" x14ac:dyDescent="0.25">
      <c r="A121" s="3" t="s">
        <v>148</v>
      </c>
      <c r="B121" s="4">
        <v>-4.57</v>
      </c>
      <c r="C121" s="3">
        <v>10.25</v>
      </c>
      <c r="D121" s="3">
        <v>0.08</v>
      </c>
      <c r="E121" s="3">
        <v>5.64</v>
      </c>
      <c r="F121" s="3">
        <v>3.81</v>
      </c>
      <c r="G121" s="3">
        <v>0.92</v>
      </c>
      <c r="H121" s="3">
        <v>0.04</v>
      </c>
      <c r="I121" s="3">
        <v>0.24</v>
      </c>
      <c r="J121" s="3">
        <v>0.04</v>
      </c>
      <c r="K121" s="3">
        <v>27.3</v>
      </c>
      <c r="L121" s="3">
        <v>0.56000000000000005</v>
      </c>
      <c r="M121" s="3">
        <v>182</v>
      </c>
      <c r="P121" s="4">
        <v>-4.57</v>
      </c>
      <c r="Q121" s="3">
        <v>0.01</v>
      </c>
    </row>
    <row r="122" spans="1:17" x14ac:dyDescent="0.25">
      <c r="A122" s="3" t="s">
        <v>149</v>
      </c>
      <c r="B122" s="4">
        <v>-5.48</v>
      </c>
      <c r="C122" s="3">
        <v>11.49</v>
      </c>
      <c r="D122" s="3">
        <v>0.08</v>
      </c>
      <c r="E122" s="3">
        <v>5.5</v>
      </c>
      <c r="F122" s="3">
        <v>4.37</v>
      </c>
      <c r="G122" s="3">
        <v>0.95</v>
      </c>
      <c r="H122" s="3">
        <v>0.02</v>
      </c>
      <c r="I122" s="3">
        <v>0.27</v>
      </c>
      <c r="J122" s="3">
        <v>0.04</v>
      </c>
      <c r="K122" s="3">
        <v>26.3</v>
      </c>
      <c r="L122" s="3">
        <v>0.61</v>
      </c>
      <c r="M122" s="3">
        <v>157</v>
      </c>
      <c r="P122" s="4">
        <v>-5.48</v>
      </c>
      <c r="Q122" s="3">
        <v>0.01</v>
      </c>
    </row>
    <row r="123" spans="1:17" x14ac:dyDescent="0.25">
      <c r="A123" s="3" t="s">
        <v>150</v>
      </c>
      <c r="B123" s="4">
        <v>-6.4</v>
      </c>
      <c r="C123" s="3">
        <v>10.07</v>
      </c>
      <c r="D123" s="3">
        <v>0.09</v>
      </c>
      <c r="E123" s="3">
        <v>7.07</v>
      </c>
      <c r="F123" s="3">
        <v>3.55</v>
      </c>
      <c r="G123" s="3">
        <v>0.88</v>
      </c>
      <c r="H123" s="3">
        <v>0.19</v>
      </c>
      <c r="I123" s="3">
        <v>0.22</v>
      </c>
      <c r="J123" s="3">
        <v>0.1</v>
      </c>
      <c r="K123" s="3">
        <v>27.6</v>
      </c>
      <c r="L123" s="3">
        <v>0.54</v>
      </c>
      <c r="M123" s="3">
        <v>222</v>
      </c>
      <c r="P123" s="4">
        <v>-6.4</v>
      </c>
      <c r="Q123" s="3">
        <v>0.01</v>
      </c>
    </row>
    <row r="124" spans="1:17" x14ac:dyDescent="0.25">
      <c r="A124" s="3" t="s">
        <v>151</v>
      </c>
      <c r="B124" s="4">
        <v>-7.01</v>
      </c>
      <c r="C124" s="3">
        <v>10.72</v>
      </c>
      <c r="D124" s="3">
        <v>0.11</v>
      </c>
      <c r="E124" s="3">
        <v>5.88</v>
      </c>
      <c r="F124" s="3">
        <v>3.86</v>
      </c>
      <c r="G124" s="3">
        <v>0.89</v>
      </c>
      <c r="H124" s="3">
        <v>7.0000000000000007E-2</v>
      </c>
      <c r="I124" s="3">
        <v>0.22</v>
      </c>
      <c r="J124" s="3">
        <v>7.0000000000000007E-2</v>
      </c>
      <c r="K124" s="3">
        <v>26.6</v>
      </c>
      <c r="L124" s="3">
        <v>0.59</v>
      </c>
      <c r="M124" s="3">
        <v>185</v>
      </c>
      <c r="P124" s="4">
        <v>-7.01</v>
      </c>
      <c r="Q124" s="3">
        <v>0.01</v>
      </c>
    </row>
    <row r="125" spans="1:17" x14ac:dyDescent="0.25">
      <c r="A125" s="3" t="s">
        <v>152</v>
      </c>
      <c r="B125" s="4">
        <v>-7.31</v>
      </c>
      <c r="C125" s="3">
        <v>10.08</v>
      </c>
      <c r="D125" s="3">
        <v>0.08</v>
      </c>
      <c r="E125" s="3">
        <v>5.13</v>
      </c>
      <c r="F125" s="3">
        <v>3.55</v>
      </c>
      <c r="G125" s="3">
        <v>0.84</v>
      </c>
      <c r="H125" s="3">
        <v>0.05</v>
      </c>
      <c r="I125" s="3">
        <v>0.22</v>
      </c>
      <c r="J125" s="3">
        <v>0.05</v>
      </c>
      <c r="K125" s="3">
        <v>28.3</v>
      </c>
      <c r="L125" s="3">
        <v>0.56000000000000005</v>
      </c>
      <c r="M125" s="3">
        <v>219</v>
      </c>
      <c r="P125" s="4">
        <v>-7.31</v>
      </c>
      <c r="Q125" s="3">
        <v>0.01</v>
      </c>
    </row>
    <row r="126" spans="1:17" x14ac:dyDescent="0.25">
      <c r="A126" s="3" t="s">
        <v>153</v>
      </c>
      <c r="B126" s="4">
        <v>-7.62</v>
      </c>
      <c r="C126" s="3">
        <v>11</v>
      </c>
      <c r="D126" s="3">
        <v>0.1</v>
      </c>
      <c r="E126" s="3">
        <v>5.17</v>
      </c>
      <c r="F126" s="3">
        <v>3.95</v>
      </c>
      <c r="G126" s="3">
        <v>0.91</v>
      </c>
      <c r="H126" s="3">
        <v>0.03</v>
      </c>
      <c r="I126" s="3">
        <v>0.23</v>
      </c>
      <c r="J126" s="3">
        <v>0.05</v>
      </c>
      <c r="K126" s="3">
        <v>27.8</v>
      </c>
      <c r="L126" s="3">
        <v>0.6</v>
      </c>
      <c r="M126" s="3">
        <v>190</v>
      </c>
      <c r="P126" s="4">
        <v>-7.62</v>
      </c>
      <c r="Q126" s="3">
        <v>0.01</v>
      </c>
    </row>
    <row r="127" spans="1:17" ht="12.95" customHeight="1" x14ac:dyDescent="0.25"/>
    <row r="129" spans="1:20" x14ac:dyDescent="0.25">
      <c r="A129" t="s">
        <v>208</v>
      </c>
      <c r="B129" t="s">
        <v>209</v>
      </c>
    </row>
    <row r="130" spans="1:20" x14ac:dyDescent="0.25">
      <c r="A130" t="s">
        <v>191</v>
      </c>
      <c r="B130" t="s">
        <v>190</v>
      </c>
      <c r="C130" t="s">
        <v>182</v>
      </c>
      <c r="D130" t="s">
        <v>183</v>
      </c>
      <c r="E130" t="s">
        <v>155</v>
      </c>
      <c r="F130" t="s">
        <v>156</v>
      </c>
      <c r="G130" t="s">
        <v>184</v>
      </c>
      <c r="H130" t="s">
        <v>185</v>
      </c>
      <c r="I130" t="s">
        <v>186</v>
      </c>
      <c r="J130" t="s">
        <v>187</v>
      </c>
      <c r="K130" t="s">
        <v>188</v>
      </c>
      <c r="L130" t="s">
        <v>189</v>
      </c>
      <c r="M130" t="s">
        <v>11</v>
      </c>
      <c r="O130" t="s">
        <v>181</v>
      </c>
    </row>
    <row r="131" spans="1:20" x14ac:dyDescent="0.25">
      <c r="A131" t="s">
        <v>161</v>
      </c>
      <c r="B131">
        <v>-0.09</v>
      </c>
      <c r="C131">
        <v>10.43</v>
      </c>
      <c r="D131">
        <v>0.11</v>
      </c>
      <c r="E131">
        <v>5.08</v>
      </c>
      <c r="F131">
        <v>3.41</v>
      </c>
      <c r="G131">
        <v>0.78</v>
      </c>
      <c r="H131">
        <v>0.12</v>
      </c>
      <c r="I131">
        <v>0.4</v>
      </c>
      <c r="J131">
        <v>7.0000000000000007E-2</v>
      </c>
      <c r="K131">
        <v>27.02</v>
      </c>
      <c r="L131">
        <v>0.68</v>
      </c>
      <c r="M131">
        <v>204</v>
      </c>
      <c r="O131">
        <v>7.2</v>
      </c>
      <c r="Q131" s="3"/>
    </row>
    <row r="132" spans="1:20" x14ac:dyDescent="0.25">
      <c r="A132" t="s">
        <v>162</v>
      </c>
      <c r="B132">
        <v>-0.24</v>
      </c>
      <c r="C132">
        <v>11.96</v>
      </c>
      <c r="D132">
        <v>0.28999999999999998</v>
      </c>
      <c r="E132">
        <v>5.66</v>
      </c>
      <c r="F132">
        <v>4.24</v>
      </c>
      <c r="G132">
        <v>0.96</v>
      </c>
      <c r="H132">
        <v>0.06</v>
      </c>
      <c r="I132">
        <v>0.33</v>
      </c>
      <c r="J132">
        <v>0.27</v>
      </c>
      <c r="K132">
        <v>27.25</v>
      </c>
      <c r="L132">
        <v>0.7</v>
      </c>
      <c r="M132">
        <v>152</v>
      </c>
      <c r="O132">
        <v>6.88</v>
      </c>
      <c r="Q132" s="3"/>
      <c r="S132" s="3"/>
      <c r="T132" s="3"/>
    </row>
    <row r="133" spans="1:20" x14ac:dyDescent="0.25">
      <c r="A133" t="s">
        <v>163</v>
      </c>
      <c r="B133">
        <v>-0.39500000000000002</v>
      </c>
      <c r="C133">
        <v>10.8</v>
      </c>
      <c r="D133">
        <v>0.13</v>
      </c>
      <c r="E133">
        <v>5.47</v>
      </c>
      <c r="F133">
        <v>3.64</v>
      </c>
      <c r="G133">
        <v>0.87</v>
      </c>
      <c r="H133">
        <v>0.18</v>
      </c>
      <c r="I133">
        <v>0.36</v>
      </c>
      <c r="J133">
        <v>7.0000000000000007E-2</v>
      </c>
      <c r="K133">
        <v>26.08</v>
      </c>
      <c r="L133">
        <v>0.65</v>
      </c>
      <c r="M133">
        <v>165</v>
      </c>
      <c r="O133">
        <v>7.14</v>
      </c>
      <c r="Q133" s="3"/>
      <c r="S133" s="3"/>
      <c r="T133" s="3"/>
    </row>
    <row r="134" spans="1:20" x14ac:dyDescent="0.25">
      <c r="A134" t="s">
        <v>164</v>
      </c>
      <c r="B134">
        <v>-0.55000000000000004</v>
      </c>
      <c r="C134">
        <v>10.69</v>
      </c>
      <c r="D134">
        <v>0.14000000000000001</v>
      </c>
      <c r="E134">
        <v>5.36</v>
      </c>
      <c r="F134">
        <v>3.65</v>
      </c>
      <c r="G134">
        <v>0.86</v>
      </c>
      <c r="H134">
        <v>0.09</v>
      </c>
      <c r="I134">
        <v>0.27</v>
      </c>
      <c r="J134">
        <v>7.0000000000000007E-2</v>
      </c>
      <c r="K134">
        <v>26.79</v>
      </c>
      <c r="L134">
        <v>0.67</v>
      </c>
      <c r="M134">
        <v>171</v>
      </c>
      <c r="O134">
        <v>6.4</v>
      </c>
      <c r="Q134" s="3"/>
      <c r="S134" s="3"/>
      <c r="T134" s="3"/>
    </row>
    <row r="135" spans="1:20" x14ac:dyDescent="0.25">
      <c r="A135" t="s">
        <v>165</v>
      </c>
      <c r="B135">
        <v>-0.7</v>
      </c>
      <c r="C135">
        <v>10.74</v>
      </c>
      <c r="D135">
        <v>0.14000000000000001</v>
      </c>
      <c r="E135">
        <v>5.44</v>
      </c>
      <c r="F135">
        <v>3.74</v>
      </c>
      <c r="G135">
        <v>0.92</v>
      </c>
      <c r="H135">
        <v>0.05</v>
      </c>
      <c r="I135">
        <v>0.44</v>
      </c>
      <c r="J135">
        <v>0.05</v>
      </c>
      <c r="K135">
        <v>26.93</v>
      </c>
      <c r="L135">
        <v>0.65</v>
      </c>
      <c r="M135">
        <v>194</v>
      </c>
      <c r="O135">
        <v>6.17</v>
      </c>
      <c r="Q135" s="3"/>
      <c r="S135" s="3"/>
      <c r="T135" s="3"/>
    </row>
    <row r="136" spans="1:20" x14ac:dyDescent="0.25">
      <c r="A136" t="s">
        <v>166</v>
      </c>
      <c r="B136">
        <v>-1.1499999999999999</v>
      </c>
      <c r="C136">
        <v>11.33</v>
      </c>
      <c r="D136">
        <v>0.14000000000000001</v>
      </c>
      <c r="E136">
        <v>5.44</v>
      </c>
      <c r="F136">
        <v>3.98</v>
      </c>
      <c r="G136">
        <v>0.92</v>
      </c>
      <c r="H136">
        <v>0.05</v>
      </c>
      <c r="I136">
        <v>0.42</v>
      </c>
      <c r="J136">
        <v>0.06</v>
      </c>
      <c r="K136">
        <v>26.83</v>
      </c>
      <c r="L136">
        <v>0.67</v>
      </c>
      <c r="M136">
        <v>179</v>
      </c>
      <c r="O136">
        <v>6.13</v>
      </c>
      <c r="Q136" s="3"/>
      <c r="S136" s="3"/>
      <c r="T136" s="3"/>
    </row>
    <row r="137" spans="1:20" x14ac:dyDescent="0.25">
      <c r="A137" t="s">
        <v>167</v>
      </c>
      <c r="B137">
        <v>-1.6</v>
      </c>
      <c r="C137">
        <v>10.9</v>
      </c>
      <c r="D137">
        <v>0.11</v>
      </c>
      <c r="E137">
        <v>5.6</v>
      </c>
      <c r="F137">
        <v>3.69</v>
      </c>
      <c r="G137">
        <v>0.86</v>
      </c>
      <c r="H137">
        <v>0.09</v>
      </c>
      <c r="I137">
        <v>0.3</v>
      </c>
      <c r="J137">
        <v>0.06</v>
      </c>
      <c r="K137">
        <v>26.88</v>
      </c>
      <c r="L137">
        <v>0.66</v>
      </c>
      <c r="M137">
        <v>186</v>
      </c>
      <c r="O137">
        <v>6.84</v>
      </c>
      <c r="Q137" s="3"/>
      <c r="S137" s="3"/>
      <c r="T137" s="3"/>
    </row>
    <row r="138" spans="1:20" x14ac:dyDescent="0.25">
      <c r="A138" t="s">
        <v>168</v>
      </c>
      <c r="B138">
        <v>-2.5</v>
      </c>
      <c r="C138">
        <v>10.69</v>
      </c>
      <c r="D138">
        <v>0.12</v>
      </c>
      <c r="E138">
        <v>5.57</v>
      </c>
      <c r="F138">
        <v>3.73</v>
      </c>
      <c r="G138">
        <v>0.92</v>
      </c>
      <c r="H138">
        <v>0.06</v>
      </c>
      <c r="I138">
        <v>0.5</v>
      </c>
      <c r="J138">
        <v>0.06</v>
      </c>
      <c r="K138">
        <v>26.79</v>
      </c>
      <c r="L138">
        <v>0.65</v>
      </c>
      <c r="M138">
        <v>195</v>
      </c>
      <c r="O138">
        <v>5.83</v>
      </c>
      <c r="Q138" s="3"/>
      <c r="S138" s="3"/>
      <c r="T138" s="3"/>
    </row>
    <row r="139" spans="1:20" x14ac:dyDescent="0.25">
      <c r="A139" t="s">
        <v>169</v>
      </c>
      <c r="B139">
        <v>-3.45</v>
      </c>
      <c r="C139">
        <v>10.32</v>
      </c>
      <c r="D139">
        <v>0.11</v>
      </c>
      <c r="E139">
        <v>5.46</v>
      </c>
      <c r="F139">
        <v>3.63</v>
      </c>
      <c r="G139">
        <v>0.9</v>
      </c>
      <c r="H139">
        <v>0.05</v>
      </c>
      <c r="I139">
        <v>0.36</v>
      </c>
      <c r="J139">
        <v>0.04</v>
      </c>
      <c r="K139">
        <v>25.94</v>
      </c>
      <c r="L139">
        <v>0.62</v>
      </c>
      <c r="M139">
        <v>173</v>
      </c>
      <c r="O139">
        <v>5.81</v>
      </c>
      <c r="Q139" s="3"/>
      <c r="S139" s="3"/>
      <c r="T139" s="3"/>
    </row>
    <row r="140" spans="1:20" x14ac:dyDescent="0.25">
      <c r="A140" t="s">
        <v>170</v>
      </c>
      <c r="B140">
        <v>-4.4000000000000004</v>
      </c>
      <c r="C140">
        <v>9.16</v>
      </c>
      <c r="D140">
        <v>0.14000000000000001</v>
      </c>
      <c r="E140">
        <v>12.17</v>
      </c>
      <c r="F140">
        <v>2.4700000000000002</v>
      </c>
      <c r="G140">
        <v>1.03</v>
      </c>
      <c r="H140">
        <v>0.64</v>
      </c>
      <c r="I140">
        <v>0.37</v>
      </c>
      <c r="J140">
        <v>7.0000000000000007E-2</v>
      </c>
      <c r="K140">
        <v>24.4</v>
      </c>
      <c r="L140">
        <v>0.52</v>
      </c>
      <c r="M140">
        <v>171</v>
      </c>
      <c r="O140">
        <v>7.68</v>
      </c>
      <c r="Q140" s="3"/>
      <c r="S140" s="3"/>
      <c r="T140" s="3"/>
    </row>
    <row r="141" spans="1:20" x14ac:dyDescent="0.25">
      <c r="A141" t="s">
        <v>171</v>
      </c>
      <c r="B141">
        <v>-5.3000000000000007</v>
      </c>
      <c r="C141">
        <v>9.84</v>
      </c>
      <c r="D141">
        <v>0.11</v>
      </c>
      <c r="E141">
        <v>5.26</v>
      </c>
      <c r="F141">
        <v>3.46</v>
      </c>
      <c r="G141">
        <v>0.89</v>
      </c>
      <c r="H141">
        <v>0.05</v>
      </c>
      <c r="I141">
        <v>0.33</v>
      </c>
      <c r="J141">
        <v>0.05</v>
      </c>
      <c r="K141">
        <v>26.55</v>
      </c>
      <c r="L141">
        <v>0.61</v>
      </c>
      <c r="M141">
        <v>203</v>
      </c>
      <c r="O141">
        <v>5.63</v>
      </c>
      <c r="Q141" s="3"/>
      <c r="S141" s="3"/>
      <c r="T141" s="3"/>
    </row>
    <row r="142" spans="1:20" x14ac:dyDescent="0.25">
      <c r="A142" t="s">
        <v>172</v>
      </c>
      <c r="B142">
        <v>-6.1999999999999993</v>
      </c>
      <c r="C142">
        <v>11.06</v>
      </c>
      <c r="D142">
        <v>0.11</v>
      </c>
      <c r="E142">
        <v>5.97</v>
      </c>
      <c r="F142">
        <v>3.93</v>
      </c>
      <c r="G142">
        <v>1.05</v>
      </c>
      <c r="H142">
        <v>0.09</v>
      </c>
      <c r="I142">
        <v>0.28000000000000003</v>
      </c>
      <c r="J142">
        <v>0.06</v>
      </c>
      <c r="K142">
        <v>27.25</v>
      </c>
      <c r="L142">
        <v>0.67</v>
      </c>
      <c r="M142">
        <v>172</v>
      </c>
      <c r="O142">
        <v>5.84</v>
      </c>
      <c r="Q142" s="3"/>
      <c r="S142" s="3"/>
      <c r="T142" s="3"/>
    </row>
    <row r="143" spans="1:20" x14ac:dyDescent="0.25">
      <c r="A143" t="s">
        <v>173</v>
      </c>
      <c r="B143">
        <v>-10.8</v>
      </c>
      <c r="C143">
        <v>11.01</v>
      </c>
      <c r="D143">
        <v>0.09</v>
      </c>
      <c r="E143">
        <v>5.67</v>
      </c>
      <c r="F143">
        <v>3.88</v>
      </c>
      <c r="G143">
        <v>0.95</v>
      </c>
      <c r="H143">
        <v>0.1</v>
      </c>
      <c r="I143">
        <v>0.36</v>
      </c>
      <c r="J143">
        <v>0.05</v>
      </c>
      <c r="K143">
        <v>26.97</v>
      </c>
      <c r="L143">
        <v>0.63</v>
      </c>
      <c r="M143">
        <v>170</v>
      </c>
      <c r="O143">
        <v>6.11</v>
      </c>
      <c r="Q143" s="3"/>
      <c r="S143" s="3"/>
      <c r="T143" s="3"/>
    </row>
    <row r="144" spans="1:20" x14ac:dyDescent="0.25">
      <c r="A144" t="s">
        <v>174</v>
      </c>
      <c r="B144">
        <v>-15.3</v>
      </c>
      <c r="C144">
        <v>10.58</v>
      </c>
      <c r="D144">
        <v>0.11</v>
      </c>
      <c r="E144">
        <v>5.42</v>
      </c>
      <c r="F144">
        <v>3.88</v>
      </c>
      <c r="G144">
        <v>1.1000000000000001</v>
      </c>
      <c r="H144">
        <v>0.08</v>
      </c>
      <c r="I144">
        <v>0.35</v>
      </c>
      <c r="J144">
        <v>0.05</v>
      </c>
      <c r="K144">
        <v>26.41</v>
      </c>
      <c r="L144">
        <v>0.56999999999999995</v>
      </c>
      <c r="M144">
        <v>172</v>
      </c>
      <c r="O144">
        <v>5.73</v>
      </c>
      <c r="Q144" s="3"/>
      <c r="S144" s="3"/>
      <c r="T144" s="3"/>
    </row>
    <row r="145" spans="1:20" x14ac:dyDescent="0.25">
      <c r="A145" t="s">
        <v>175</v>
      </c>
      <c r="B145">
        <v>-19.899999999999999</v>
      </c>
      <c r="C145">
        <v>11.01</v>
      </c>
      <c r="D145">
        <v>0.13</v>
      </c>
      <c r="E145">
        <v>5.36</v>
      </c>
      <c r="F145">
        <v>3.95</v>
      </c>
      <c r="G145">
        <v>1.1200000000000001</v>
      </c>
      <c r="H145">
        <v>0.02</v>
      </c>
      <c r="I145">
        <v>0.32</v>
      </c>
      <c r="J145">
        <v>0.04</v>
      </c>
      <c r="K145">
        <v>26.93</v>
      </c>
      <c r="L145">
        <v>0.62</v>
      </c>
      <c r="M145">
        <v>155</v>
      </c>
      <c r="O145">
        <v>5.57</v>
      </c>
      <c r="Q145" s="3"/>
      <c r="S145" s="3"/>
      <c r="T145" s="3"/>
    </row>
    <row r="146" spans="1:20" x14ac:dyDescent="0.25">
      <c r="A146" t="s">
        <v>176</v>
      </c>
      <c r="B146">
        <v>-22.95</v>
      </c>
      <c r="C146">
        <v>10.74</v>
      </c>
      <c r="D146">
        <v>0.48</v>
      </c>
      <c r="E146">
        <v>5.2</v>
      </c>
      <c r="F146">
        <v>3.87</v>
      </c>
      <c r="G146">
        <v>1.29</v>
      </c>
      <c r="H146">
        <v>0.05</v>
      </c>
      <c r="I146">
        <v>0.37</v>
      </c>
      <c r="J146">
        <v>0.05</v>
      </c>
      <c r="K146">
        <v>26.37</v>
      </c>
      <c r="L146">
        <v>0.57999999999999996</v>
      </c>
      <c r="M146">
        <v>153</v>
      </c>
      <c r="O146">
        <v>5.29</v>
      </c>
      <c r="Q146" s="3"/>
      <c r="S146" s="3"/>
      <c r="T146" s="3"/>
    </row>
    <row r="147" spans="1:20" x14ac:dyDescent="0.25">
      <c r="A147" t="s">
        <v>177</v>
      </c>
      <c r="B147">
        <v>-24.5</v>
      </c>
      <c r="C147">
        <v>7.73</v>
      </c>
      <c r="D147">
        <v>1.85</v>
      </c>
      <c r="E147">
        <v>5.85</v>
      </c>
      <c r="F147">
        <v>2.6</v>
      </c>
      <c r="G147">
        <v>1.33</v>
      </c>
      <c r="H147">
        <v>0.19</v>
      </c>
      <c r="I147">
        <v>0.28000000000000003</v>
      </c>
      <c r="J147">
        <v>0.05</v>
      </c>
      <c r="K147">
        <v>27.67</v>
      </c>
      <c r="L147">
        <v>0.46</v>
      </c>
      <c r="M147">
        <v>231</v>
      </c>
      <c r="O147">
        <v>8.16</v>
      </c>
      <c r="Q147" s="3"/>
      <c r="S147" s="3"/>
      <c r="T147" s="3"/>
    </row>
    <row r="148" spans="1:20" x14ac:dyDescent="0.25">
      <c r="A148" t="s">
        <v>178</v>
      </c>
      <c r="B148">
        <v>10.75</v>
      </c>
      <c r="C148">
        <v>5.5</v>
      </c>
      <c r="D148">
        <v>3.76</v>
      </c>
      <c r="E148">
        <v>0.95</v>
      </c>
      <c r="F148">
        <v>0.08</v>
      </c>
      <c r="G148">
        <v>0.36</v>
      </c>
      <c r="H148">
        <v>0.06</v>
      </c>
      <c r="I148">
        <v>26.7</v>
      </c>
      <c r="J148">
        <v>0.64</v>
      </c>
      <c r="K148">
        <v>178</v>
      </c>
      <c r="O148">
        <v>0.12</v>
      </c>
    </row>
    <row r="149" spans="1:20" x14ac:dyDescent="0.25">
      <c r="A149" t="s">
        <v>179</v>
      </c>
      <c r="B149" t="s">
        <v>180</v>
      </c>
      <c r="C149">
        <v>0.02</v>
      </c>
      <c r="D149">
        <v>0.19</v>
      </c>
      <c r="E149">
        <v>0.16</v>
      </c>
      <c r="F149">
        <v>0.09</v>
      </c>
      <c r="G149">
        <v>0.04</v>
      </c>
      <c r="H149">
        <v>7.0000000000000007E-2</v>
      </c>
      <c r="I149">
        <v>0.01</v>
      </c>
      <c r="J149">
        <v>0.38</v>
      </c>
      <c r="K149">
        <v>0.03</v>
      </c>
      <c r="L149">
        <v>14</v>
      </c>
      <c r="O149">
        <v>0.38</v>
      </c>
    </row>
    <row r="152" spans="1:20" x14ac:dyDescent="0.25">
      <c r="A152" t="s">
        <v>192</v>
      </c>
    </row>
    <row r="153" spans="1:20" x14ac:dyDescent="0.25">
      <c r="A153" t="s">
        <v>86</v>
      </c>
      <c r="B153" t="s">
        <v>190</v>
      </c>
      <c r="C153" t="s">
        <v>29</v>
      </c>
      <c r="D153" t="s">
        <v>1</v>
      </c>
      <c r="E153" t="s">
        <v>2</v>
      </c>
      <c r="F153" t="s">
        <v>3</v>
      </c>
      <c r="G153" t="s">
        <v>157</v>
      </c>
      <c r="H153" t="s">
        <v>158</v>
      </c>
      <c r="I153" t="s">
        <v>61</v>
      </c>
      <c r="J153" t="s">
        <v>159</v>
      </c>
      <c r="K153" t="s">
        <v>63</v>
      </c>
      <c r="L153" t="s">
        <v>160</v>
      </c>
      <c r="M153" t="s">
        <v>11</v>
      </c>
      <c r="O153" t="s">
        <v>193</v>
      </c>
    </row>
    <row r="154" spans="1:20" x14ac:dyDescent="0.25">
      <c r="A154" t="s">
        <v>201</v>
      </c>
      <c r="B154" t="s">
        <v>197</v>
      </c>
      <c r="C154">
        <v>10.3</v>
      </c>
      <c r="D154">
        <v>1.86</v>
      </c>
      <c r="E154">
        <v>5.66</v>
      </c>
      <c r="F154">
        <v>3.66</v>
      </c>
      <c r="G154">
        <v>1.21</v>
      </c>
      <c r="H154">
        <v>0.11</v>
      </c>
      <c r="I154">
        <v>0.27</v>
      </c>
      <c r="J154">
        <v>5.1999999999999998E-2</v>
      </c>
      <c r="K154">
        <v>25.4</v>
      </c>
      <c r="L154">
        <v>0.56000000000000005</v>
      </c>
      <c r="M154">
        <v>170</v>
      </c>
      <c r="O154">
        <v>7.3</v>
      </c>
    </row>
    <row r="155" spans="1:20" x14ac:dyDescent="0.25">
      <c r="A155" t="s">
        <v>202</v>
      </c>
      <c r="B155" t="s">
        <v>196</v>
      </c>
      <c r="C155">
        <v>10.5</v>
      </c>
      <c r="D155">
        <v>1.48</v>
      </c>
      <c r="E155">
        <v>5.23</v>
      </c>
      <c r="F155">
        <v>3.84</v>
      </c>
      <c r="G155">
        <v>1.1599999999999999</v>
      </c>
      <c r="H155">
        <v>0.08</v>
      </c>
      <c r="I155">
        <v>0.28000000000000003</v>
      </c>
      <c r="J155">
        <v>5.7000000000000002E-2</v>
      </c>
      <c r="K155">
        <v>26</v>
      </c>
      <c r="L155">
        <v>0.57999999999999996</v>
      </c>
      <c r="M155">
        <v>170</v>
      </c>
      <c r="O155">
        <v>6.6</v>
      </c>
    </row>
    <row r="156" spans="1:20" x14ac:dyDescent="0.25">
      <c r="A156" t="s">
        <v>203</v>
      </c>
      <c r="B156" t="s">
        <v>198</v>
      </c>
      <c r="C156">
        <v>10.7</v>
      </c>
      <c r="D156">
        <v>1.0900000000000001</v>
      </c>
      <c r="E156">
        <v>5.17</v>
      </c>
      <c r="F156">
        <v>3.92</v>
      </c>
      <c r="G156">
        <v>1.1299999999999999</v>
      </c>
      <c r="H156">
        <v>7.0000000000000007E-2</v>
      </c>
      <c r="I156">
        <v>0.28000000000000003</v>
      </c>
      <c r="J156">
        <v>1.2999999999999999E-2</v>
      </c>
      <c r="K156">
        <v>26.3</v>
      </c>
      <c r="L156">
        <v>0.57999999999999996</v>
      </c>
      <c r="M156">
        <v>175</v>
      </c>
      <c r="O156">
        <v>6.3</v>
      </c>
    </row>
    <row r="157" spans="1:20" x14ac:dyDescent="0.25">
      <c r="A157" t="s">
        <v>204</v>
      </c>
      <c r="B157" t="s">
        <v>199</v>
      </c>
      <c r="C157">
        <v>11.4</v>
      </c>
      <c r="D157">
        <v>0.74</v>
      </c>
      <c r="E157">
        <v>5.29</v>
      </c>
      <c r="F157">
        <v>4.1900000000000004</v>
      </c>
      <c r="G157">
        <v>1.1499999999999999</v>
      </c>
      <c r="H157">
        <v>0.05</v>
      </c>
      <c r="I157">
        <v>0.31</v>
      </c>
      <c r="J157">
        <v>6.5000000000000002E-2</v>
      </c>
      <c r="K157">
        <v>26.2</v>
      </c>
      <c r="L157">
        <v>0.59</v>
      </c>
      <c r="M157">
        <v>145</v>
      </c>
      <c r="O157">
        <v>5.0999999999999996</v>
      </c>
    </row>
    <row r="158" spans="1:20" x14ac:dyDescent="0.25">
      <c r="A158" t="s">
        <v>205</v>
      </c>
      <c r="B158" t="s">
        <v>200</v>
      </c>
      <c r="C158">
        <v>11.2</v>
      </c>
      <c r="D158">
        <v>0.96</v>
      </c>
      <c r="E158">
        <v>5.19</v>
      </c>
      <c r="F158">
        <v>4.04</v>
      </c>
      <c r="G158">
        <v>1.18</v>
      </c>
      <c r="H158">
        <v>0.05</v>
      </c>
      <c r="I158">
        <v>0.33</v>
      </c>
      <c r="J158" t="s">
        <v>194</v>
      </c>
      <c r="K158">
        <v>25.9</v>
      </c>
      <c r="L158">
        <v>0.61</v>
      </c>
      <c r="M158">
        <v>165</v>
      </c>
      <c r="O158">
        <v>6.1</v>
      </c>
    </row>
    <row r="159" spans="1:20" x14ac:dyDescent="0.25">
      <c r="A159" t="s">
        <v>195</v>
      </c>
      <c r="C159">
        <v>10.9</v>
      </c>
      <c r="D159">
        <v>1.0900000000000001</v>
      </c>
      <c r="E159">
        <v>5.57</v>
      </c>
      <c r="F159">
        <v>3.9</v>
      </c>
      <c r="G159">
        <v>1.1399999999999999</v>
      </c>
      <c r="H159">
        <v>0.06</v>
      </c>
      <c r="I159">
        <v>0.3</v>
      </c>
      <c r="J159">
        <v>0.04</v>
      </c>
      <c r="K159">
        <v>26.4</v>
      </c>
      <c r="L159">
        <v>0.59</v>
      </c>
      <c r="M159">
        <v>183</v>
      </c>
    </row>
    <row r="160" spans="1:20" x14ac:dyDescent="0.25">
      <c r="A160" t="s">
        <v>206</v>
      </c>
      <c r="C160">
        <v>0.4</v>
      </c>
      <c r="D160">
        <v>0.42</v>
      </c>
      <c r="E160">
        <v>0.24</v>
      </c>
      <c r="F160">
        <v>0.2</v>
      </c>
      <c r="G160">
        <v>7.0000000000000007E-2</v>
      </c>
      <c r="H160">
        <v>0.02</v>
      </c>
      <c r="I160">
        <v>0.02</v>
      </c>
      <c r="J160">
        <v>0.02</v>
      </c>
      <c r="K160">
        <v>0.7</v>
      </c>
      <c r="L160">
        <v>0.03</v>
      </c>
      <c r="M160">
        <v>35</v>
      </c>
    </row>
    <row r="161" spans="1:13" x14ac:dyDescent="0.25">
      <c r="A161" t="s">
        <v>207</v>
      </c>
      <c r="C161">
        <v>10.7</v>
      </c>
      <c r="D161">
        <v>0.17</v>
      </c>
      <c r="E161">
        <v>5.49</v>
      </c>
      <c r="F161">
        <v>3.83</v>
      </c>
      <c r="G161">
        <v>1.06</v>
      </c>
      <c r="H161">
        <v>7.0000000000000007E-2</v>
      </c>
      <c r="I161">
        <v>0.34</v>
      </c>
      <c r="J161">
        <v>0.05</v>
      </c>
      <c r="K161">
        <v>26.7</v>
      </c>
      <c r="L161">
        <v>0.61</v>
      </c>
      <c r="M161">
        <v>171</v>
      </c>
    </row>
    <row r="162" spans="1:13" x14ac:dyDescent="0.25">
      <c r="A162" t="s">
        <v>206</v>
      </c>
      <c r="C162">
        <v>0.6</v>
      </c>
      <c r="D162">
        <v>0.01</v>
      </c>
      <c r="E162">
        <v>0.31</v>
      </c>
      <c r="F162">
        <v>0.22</v>
      </c>
      <c r="G162">
        <v>0.09</v>
      </c>
      <c r="H162">
        <v>0.02</v>
      </c>
      <c r="I162">
        <v>0.03</v>
      </c>
      <c r="J162">
        <v>0</v>
      </c>
      <c r="K162">
        <v>0.4</v>
      </c>
      <c r="L162">
        <v>0.04</v>
      </c>
      <c r="M162">
        <v>16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9"/>
  <sheetViews>
    <sheetView tabSelected="1" topLeftCell="P88" workbookViewId="0">
      <selection activeCell="AL120" sqref="AL120"/>
    </sheetView>
  </sheetViews>
  <sheetFormatPr defaultColWidth="8.85546875" defaultRowHeight="15" x14ac:dyDescent="0.25"/>
  <cols>
    <col min="1" max="16384" width="8.85546875" style="3"/>
  </cols>
  <sheetData>
    <row r="1" spans="1:22" x14ac:dyDescent="0.25">
      <c r="A1" s="6" t="s">
        <v>57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22" x14ac:dyDescent="0.25">
      <c r="A2" s="3" t="s">
        <v>27</v>
      </c>
      <c r="B2" s="3" t="s">
        <v>28</v>
      </c>
      <c r="C2" s="3" t="s">
        <v>29</v>
      </c>
      <c r="D2" s="3" t="s">
        <v>30</v>
      </c>
      <c r="E2" s="3" t="s">
        <v>31</v>
      </c>
      <c r="F2" s="3" t="s">
        <v>32</v>
      </c>
      <c r="G2" s="3" t="s">
        <v>33</v>
      </c>
      <c r="H2" s="3" t="s">
        <v>34</v>
      </c>
      <c r="I2" s="5" t="s">
        <v>35</v>
      </c>
      <c r="J2" s="5" t="s">
        <v>36</v>
      </c>
      <c r="K2" s="5" t="s">
        <v>37</v>
      </c>
      <c r="L2" s="5" t="s">
        <v>38</v>
      </c>
      <c r="M2" s="5" t="s">
        <v>39</v>
      </c>
      <c r="N2" s="5" t="s">
        <v>66</v>
      </c>
      <c r="O2" s="5" t="s">
        <v>40</v>
      </c>
      <c r="P2" s="5" t="s">
        <v>28</v>
      </c>
      <c r="Q2" s="3" t="s">
        <v>29</v>
      </c>
      <c r="R2" s="3" t="s">
        <v>30</v>
      </c>
      <c r="S2" s="3" t="s">
        <v>31</v>
      </c>
      <c r="T2" s="3" t="s">
        <v>32</v>
      </c>
      <c r="U2" s="3" t="s">
        <v>33</v>
      </c>
      <c r="V2" s="3" t="s">
        <v>34</v>
      </c>
    </row>
    <row r="3" spans="1:22" x14ac:dyDescent="0.25">
      <c r="A3" s="3" t="s">
        <v>41</v>
      </c>
      <c r="B3" s="3">
        <v>1.98</v>
      </c>
      <c r="C3" s="3">
        <v>-9.0937569999999995E-2</v>
      </c>
      <c r="D3" s="3">
        <v>-0.79525620900000005</v>
      </c>
      <c r="E3" s="3">
        <v>-8.1674475999999996E-2</v>
      </c>
      <c r="F3" s="3">
        <v>-8.1674475999999996E-2</v>
      </c>
      <c r="G3" s="3">
        <v>-0.326572529</v>
      </c>
      <c r="H3" s="3">
        <v>-0.25609756099999997</v>
      </c>
      <c r="I3" s="5">
        <v>0.25</v>
      </c>
      <c r="J3" s="5">
        <v>0.05</v>
      </c>
      <c r="K3" s="5">
        <v>26.9</v>
      </c>
      <c r="L3" s="5">
        <v>0.62</v>
      </c>
      <c r="M3" s="5">
        <v>205</v>
      </c>
      <c r="N3" s="5"/>
      <c r="O3" s="5">
        <v>5</v>
      </c>
      <c r="P3" s="5">
        <v>-1.98</v>
      </c>
    </row>
    <row r="4" spans="1:22" x14ac:dyDescent="0.25">
      <c r="A4" s="3" t="s">
        <v>42</v>
      </c>
      <c r="B4" s="3">
        <v>2.29</v>
      </c>
      <c r="C4" s="3">
        <v>-0.197048265</v>
      </c>
      <c r="D4" s="3">
        <v>-0.82481053100000001</v>
      </c>
      <c r="E4" s="3">
        <v>-0.19149168699999999</v>
      </c>
      <c r="F4" s="3">
        <v>-0.19149168699999999</v>
      </c>
      <c r="G4" s="3">
        <v>-0.378832952</v>
      </c>
      <c r="H4" s="3">
        <v>0.19347826100000001</v>
      </c>
      <c r="I4" s="5">
        <v>0.33</v>
      </c>
      <c r="J4" s="5">
        <v>0.03</v>
      </c>
      <c r="K4" s="5">
        <v>27.3</v>
      </c>
      <c r="L4" s="5">
        <v>0.61</v>
      </c>
      <c r="M4" s="5">
        <v>230</v>
      </c>
      <c r="N4" s="5"/>
      <c r="O4" s="5">
        <v>4.5999999999999996</v>
      </c>
      <c r="P4" s="5">
        <v>-2.29</v>
      </c>
    </row>
    <row r="5" spans="1:22" x14ac:dyDescent="0.25">
      <c r="A5" s="3" t="s">
        <v>43</v>
      </c>
      <c r="B5" s="3">
        <v>2.52</v>
      </c>
      <c r="C5" s="3">
        <v>1.6175761E-2</v>
      </c>
      <c r="D5" s="3">
        <v>-0.77025591500000001</v>
      </c>
      <c r="E5" s="3">
        <v>-1.2633469E-2</v>
      </c>
      <c r="F5" s="3">
        <v>-1.2633469E-2</v>
      </c>
      <c r="G5" s="3">
        <v>-0.19736842099999999</v>
      </c>
      <c r="H5" s="3">
        <v>0.123684211</v>
      </c>
      <c r="I5" s="5">
        <v>0.31</v>
      </c>
      <c r="J5" s="5">
        <v>0.05</v>
      </c>
      <c r="K5" s="5">
        <v>26.7</v>
      </c>
      <c r="L5" s="5">
        <v>0.62</v>
      </c>
      <c r="M5" s="5">
        <v>190</v>
      </c>
      <c r="N5" s="5"/>
      <c r="O5" s="5">
        <v>4.4000000000000004</v>
      </c>
      <c r="P5" s="5">
        <v>-2.52</v>
      </c>
    </row>
    <row r="6" spans="1:22" x14ac:dyDescent="0.25">
      <c r="A6" s="3" t="s">
        <v>44</v>
      </c>
      <c r="B6" s="3">
        <v>2.82</v>
      </c>
      <c r="C6" s="3">
        <v>-0.223975535</v>
      </c>
      <c r="D6" s="3">
        <v>-0.55975535200000004</v>
      </c>
      <c r="E6" s="3">
        <v>-0.23631358499999999</v>
      </c>
      <c r="F6" s="3">
        <v>-0.23631358499999999</v>
      </c>
      <c r="G6" s="3">
        <v>-0.36502923999999998</v>
      </c>
      <c r="H6" s="3">
        <v>-5.1111111000000001E-2</v>
      </c>
      <c r="I6" s="5">
        <v>0.3</v>
      </c>
      <c r="J6" s="5">
        <v>0.04</v>
      </c>
      <c r="K6" s="5">
        <v>27.5</v>
      </c>
      <c r="L6" s="5">
        <v>0.61</v>
      </c>
      <c r="M6" s="5">
        <v>225</v>
      </c>
      <c r="N6" s="5"/>
      <c r="O6" s="5">
        <v>5.7</v>
      </c>
      <c r="P6" s="5">
        <v>-2.82</v>
      </c>
    </row>
    <row r="7" spans="1:22" x14ac:dyDescent="0.25">
      <c r="A7" s="3" t="s">
        <v>45</v>
      </c>
      <c r="B7" s="3">
        <v>3.66</v>
      </c>
      <c r="C7" s="3">
        <v>-0.22160133400000001</v>
      </c>
      <c r="D7" s="3">
        <v>1.1444120099999999</v>
      </c>
      <c r="E7" s="3">
        <v>-0.29810674100000001</v>
      </c>
      <c r="F7" s="3">
        <v>-0.29810674100000001</v>
      </c>
      <c r="G7" s="3">
        <v>-0.37248803800000002</v>
      </c>
      <c r="H7" s="3">
        <v>0.247727273</v>
      </c>
      <c r="I7" s="5">
        <v>0.34</v>
      </c>
      <c r="J7" s="5">
        <v>0.04</v>
      </c>
      <c r="K7" s="5">
        <v>25.8</v>
      </c>
      <c r="L7" s="5">
        <v>0.59</v>
      </c>
      <c r="M7" s="5">
        <v>220</v>
      </c>
      <c r="N7" s="5"/>
      <c r="O7" s="5">
        <v>7.5</v>
      </c>
      <c r="P7" s="5">
        <v>-3.66</v>
      </c>
    </row>
    <row r="8" spans="1:22" x14ac:dyDescent="0.25">
      <c r="A8" s="3" t="s">
        <v>46</v>
      </c>
      <c r="B8" s="3">
        <v>4.12</v>
      </c>
      <c r="C8" s="3">
        <v>-0.19412844000000001</v>
      </c>
      <c r="D8" s="3">
        <v>2.75233945</v>
      </c>
      <c r="E8" s="3">
        <v>-7.6786355000000001E-2</v>
      </c>
      <c r="F8" s="3">
        <v>-7.6786355000000001E-2</v>
      </c>
      <c r="G8" s="3">
        <v>-0.253552632</v>
      </c>
      <c r="H8" s="3">
        <v>0.83</v>
      </c>
      <c r="I8" s="5">
        <v>0.28999999999999998</v>
      </c>
      <c r="J8" s="5">
        <v>0.04</v>
      </c>
      <c r="K8" s="5">
        <v>24.5</v>
      </c>
      <c r="L8" s="5">
        <v>0.55000000000000004</v>
      </c>
      <c r="M8" s="5">
        <v>200</v>
      </c>
      <c r="N8" s="5"/>
      <c r="O8" s="5">
        <v>8</v>
      </c>
      <c r="P8" s="5">
        <v>-4.12</v>
      </c>
    </row>
    <row r="9" spans="1:22" x14ac:dyDescent="0.25">
      <c r="A9" s="3" t="s">
        <v>47</v>
      </c>
      <c r="B9" s="3">
        <v>4.42</v>
      </c>
      <c r="C9" s="3">
        <v>-1.987768E-3</v>
      </c>
      <c r="D9" s="3">
        <v>0.93073394499999995</v>
      </c>
      <c r="E9" s="3">
        <v>6.2298025E-2</v>
      </c>
      <c r="F9" s="3">
        <v>6.2298025E-2</v>
      </c>
      <c r="G9" s="3">
        <v>-0.117105263</v>
      </c>
      <c r="H9" s="3">
        <v>0.186111111</v>
      </c>
      <c r="I9" s="5">
        <v>0.28000000000000003</v>
      </c>
      <c r="J9" s="5">
        <v>0.03</v>
      </c>
      <c r="K9" s="5">
        <v>25.2</v>
      </c>
      <c r="L9" s="5">
        <v>0.57999999999999996</v>
      </c>
      <c r="M9" s="5">
        <v>180</v>
      </c>
      <c r="N9" s="5"/>
      <c r="O9" s="5">
        <v>6.8</v>
      </c>
      <c r="P9" s="5">
        <v>-4.42</v>
      </c>
    </row>
    <row r="10" spans="1:22" x14ac:dyDescent="0.25">
      <c r="A10" s="3" t="s">
        <v>48</v>
      </c>
      <c r="B10" s="3">
        <v>5.34</v>
      </c>
      <c r="C10" s="3">
        <v>-6.1538462000000002E-2</v>
      </c>
      <c r="D10" s="3">
        <v>2.4558927000000001E-2</v>
      </c>
      <c r="E10" s="3">
        <v>-5.6483910999999998E-2</v>
      </c>
      <c r="F10" s="3">
        <v>-5.6483910999999998E-2</v>
      </c>
      <c r="G10" s="3">
        <v>-0.14385964900000001</v>
      </c>
      <c r="H10" s="3">
        <v>0.56410256400000003</v>
      </c>
      <c r="I10" s="5">
        <v>0.31</v>
      </c>
      <c r="J10" s="5">
        <v>0.04</v>
      </c>
      <c r="K10" s="5">
        <v>26</v>
      </c>
      <c r="L10" s="5">
        <v>0.56000000000000005</v>
      </c>
      <c r="M10" s="5">
        <v>195</v>
      </c>
      <c r="N10" s="5"/>
      <c r="O10" s="5">
        <v>6</v>
      </c>
      <c r="P10" s="5">
        <v>-5.34</v>
      </c>
    </row>
    <row r="11" spans="1:22" x14ac:dyDescent="0.25">
      <c r="A11" s="3" t="s">
        <v>49</v>
      </c>
      <c r="B11" s="3">
        <v>6.86</v>
      </c>
      <c r="C11" s="3">
        <v>-0.43808275600000002</v>
      </c>
      <c r="D11" s="3">
        <v>3.6118329899999999</v>
      </c>
      <c r="E11" s="3">
        <v>-0.309383358</v>
      </c>
      <c r="F11" s="3">
        <v>-0.309383358</v>
      </c>
      <c r="G11" s="3">
        <v>-0.21374865700000001</v>
      </c>
      <c r="H11" s="3">
        <v>1.1163265309999999</v>
      </c>
      <c r="I11" s="5">
        <v>0.27</v>
      </c>
      <c r="J11" s="5">
        <v>0.05</v>
      </c>
      <c r="K11" s="5">
        <v>23.4</v>
      </c>
      <c r="L11" s="5">
        <v>0.48</v>
      </c>
      <c r="M11" s="5">
        <v>245</v>
      </c>
      <c r="N11" s="5"/>
      <c r="O11" s="5">
        <v>10.5</v>
      </c>
      <c r="P11" s="5">
        <v>-6.86</v>
      </c>
    </row>
    <row r="12" spans="1:22" x14ac:dyDescent="0.25">
      <c r="A12" s="3" t="s">
        <v>50</v>
      </c>
      <c r="B12" s="3">
        <v>7.47</v>
      </c>
      <c r="C12" s="3">
        <v>-0.216513761</v>
      </c>
      <c r="D12" s="3">
        <v>0.31327217099999999</v>
      </c>
      <c r="E12" s="3">
        <v>-9.4673848000000005E-2</v>
      </c>
      <c r="F12" s="3">
        <v>-9.4673848000000005E-2</v>
      </c>
      <c r="G12" s="3">
        <v>-0.13672514599999999</v>
      </c>
      <c r="H12" s="3">
        <v>0.49111111099999999</v>
      </c>
      <c r="I12" s="5">
        <v>0.28999999999999998</v>
      </c>
      <c r="J12" s="5">
        <v>0.03</v>
      </c>
      <c r="K12" s="5">
        <v>26.4</v>
      </c>
      <c r="L12" s="5">
        <v>0.56000000000000005</v>
      </c>
      <c r="M12" s="5">
        <v>225</v>
      </c>
      <c r="N12" s="5"/>
      <c r="O12" s="5">
        <v>4.4000000000000004</v>
      </c>
      <c r="P12" s="5">
        <v>-7.47</v>
      </c>
    </row>
    <row r="13" spans="1:22" x14ac:dyDescent="0.25">
      <c r="A13" s="3" t="s">
        <v>51</v>
      </c>
      <c r="B13" s="3">
        <v>8.08</v>
      </c>
      <c r="C13" s="3">
        <v>-0.101788991</v>
      </c>
      <c r="D13" s="3">
        <v>0.43545871600000002</v>
      </c>
      <c r="E13" s="3">
        <v>-1.1077198999999999E-2</v>
      </c>
      <c r="F13" s="3">
        <v>-1.1077198999999999E-2</v>
      </c>
      <c r="G13" s="3">
        <v>-5.2894736999999997E-2</v>
      </c>
      <c r="H13" s="3">
        <v>0.22</v>
      </c>
      <c r="I13" s="5">
        <v>0.3</v>
      </c>
      <c r="J13" s="5">
        <v>0.03</v>
      </c>
      <c r="K13" s="5">
        <v>25.1</v>
      </c>
      <c r="L13" s="5">
        <v>0.57999999999999996</v>
      </c>
      <c r="M13" s="5">
        <v>200</v>
      </c>
      <c r="N13" s="5"/>
      <c r="O13" s="5">
        <v>7.1</v>
      </c>
      <c r="P13" s="5">
        <v>-8.08</v>
      </c>
    </row>
    <row r="14" spans="1:22" x14ac:dyDescent="0.25">
      <c r="A14" s="3" t="s">
        <v>52</v>
      </c>
      <c r="B14" s="3">
        <v>9.6</v>
      </c>
      <c r="C14" s="3">
        <v>0.115974096</v>
      </c>
      <c r="D14" s="3">
        <v>-0.101295197</v>
      </c>
      <c r="E14" s="3">
        <v>0.11705565499999999</v>
      </c>
      <c r="F14" s="3">
        <v>0.11705565499999999</v>
      </c>
      <c r="G14" s="3">
        <v>8.5913313000000005E-2</v>
      </c>
      <c r="H14" s="3">
        <v>-0.102941176</v>
      </c>
      <c r="I14" s="5">
        <v>0.32</v>
      </c>
      <c r="J14" s="5">
        <v>0.04</v>
      </c>
      <c r="K14" s="5">
        <v>26.6</v>
      </c>
      <c r="L14" s="5">
        <v>0.62</v>
      </c>
      <c r="M14" s="5">
        <v>170</v>
      </c>
      <c r="N14" s="5"/>
      <c r="O14" s="5">
        <v>3.9</v>
      </c>
      <c r="P14" s="5">
        <v>-9.6</v>
      </c>
    </row>
    <row r="15" spans="1:22" x14ac:dyDescent="0.25">
      <c r="A15" s="3" t="s">
        <v>53</v>
      </c>
      <c r="B15" s="3">
        <v>11.13</v>
      </c>
      <c r="C15" s="3">
        <v>0.125849973</v>
      </c>
      <c r="D15" s="3">
        <v>-0.231240946</v>
      </c>
      <c r="E15" s="3">
        <v>6.2942233E-2</v>
      </c>
      <c r="F15" s="3">
        <v>6.2942233E-2</v>
      </c>
      <c r="G15" s="3">
        <v>8.5913313000000005E-2</v>
      </c>
      <c r="H15" s="3">
        <v>7.6470588000000006E-2</v>
      </c>
      <c r="I15" s="5">
        <v>0.33</v>
      </c>
      <c r="J15" s="5">
        <v>0.04</v>
      </c>
      <c r="K15" s="5">
        <v>26.4</v>
      </c>
      <c r="L15" s="5">
        <v>0.64</v>
      </c>
      <c r="M15" s="5">
        <v>170</v>
      </c>
      <c r="N15" s="5"/>
      <c r="O15" s="5">
        <v>4.2</v>
      </c>
      <c r="P15" s="5">
        <v>-11.13</v>
      </c>
    </row>
    <row r="16" spans="1:22" x14ac:dyDescent="0.25">
      <c r="A16" s="3" t="s">
        <v>54</v>
      </c>
      <c r="B16" s="3">
        <v>12.65</v>
      </c>
      <c r="C16" s="3">
        <v>-2.8005794000000001E-2</v>
      </c>
      <c r="D16" s="3">
        <v>-0.60236600699999998</v>
      </c>
      <c r="E16" s="3">
        <v>-2.1279409999999999E-2</v>
      </c>
      <c r="F16" s="3">
        <v>-2.1279409999999999E-2</v>
      </c>
      <c r="G16" s="3">
        <v>-7.9085873000000001E-2</v>
      </c>
      <c r="H16" s="3">
        <v>-0.19736842099999999</v>
      </c>
      <c r="I16" s="5">
        <v>0.3</v>
      </c>
      <c r="J16" s="5">
        <v>0.03</v>
      </c>
      <c r="K16" s="5">
        <v>27.3</v>
      </c>
      <c r="L16" s="5">
        <v>0.65</v>
      </c>
      <c r="M16" s="5">
        <v>190</v>
      </c>
      <c r="N16" s="5"/>
      <c r="O16" s="5">
        <v>3.5</v>
      </c>
      <c r="P16" s="5">
        <v>-12.65</v>
      </c>
    </row>
    <row r="17" spans="1:22" x14ac:dyDescent="0.25">
      <c r="A17" s="3" t="s">
        <v>55</v>
      </c>
      <c r="B17" s="3">
        <v>14.18</v>
      </c>
      <c r="C17" s="3">
        <v>4.4648317999999999E-2</v>
      </c>
      <c r="D17" s="3">
        <v>-0.58027522899999995</v>
      </c>
      <c r="E17" s="3">
        <v>3.6744463999999998E-2</v>
      </c>
      <c r="F17" s="3">
        <v>3.6744463999999998E-2</v>
      </c>
      <c r="G17" s="3">
        <v>7.7485380000000001E-3</v>
      </c>
      <c r="H17" s="3">
        <v>-0.491666667</v>
      </c>
      <c r="I17" s="5">
        <v>0.32</v>
      </c>
      <c r="J17" s="5">
        <v>0.04</v>
      </c>
      <c r="K17" s="5">
        <v>27.1</v>
      </c>
      <c r="L17" s="5">
        <v>0.65</v>
      </c>
      <c r="M17" s="5">
        <v>180</v>
      </c>
      <c r="N17" s="5"/>
      <c r="O17" s="5">
        <v>3.5</v>
      </c>
      <c r="P17" s="5">
        <v>-14.18</v>
      </c>
    </row>
    <row r="18" spans="1:22" x14ac:dyDescent="0.25">
      <c r="A18" s="3" t="s">
        <v>56</v>
      </c>
      <c r="B18" s="3">
        <v>15.7</v>
      </c>
      <c r="C18" s="3">
        <v>-0.27004387699999999</v>
      </c>
      <c r="D18" s="3">
        <v>-0.18974870399999999</v>
      </c>
      <c r="E18" s="3">
        <v>-0.205776286</v>
      </c>
      <c r="F18" s="3">
        <v>-0.205776286</v>
      </c>
      <c r="G18" s="3">
        <v>-0.25320366100000002</v>
      </c>
      <c r="H18" s="3">
        <v>-0.20434782600000001</v>
      </c>
      <c r="I18" s="5">
        <v>0.27</v>
      </c>
      <c r="J18" s="5">
        <v>0.05</v>
      </c>
      <c r="K18" s="5">
        <v>28.3</v>
      </c>
      <c r="L18" s="5">
        <v>0.55000000000000004</v>
      </c>
      <c r="M18" s="5">
        <v>230</v>
      </c>
      <c r="N18" s="5"/>
      <c r="O18" s="5">
        <v>3.6</v>
      </c>
      <c r="P18" s="5">
        <v>-15.7</v>
      </c>
    </row>
    <row r="20" spans="1:22" x14ac:dyDescent="0.25">
      <c r="A20" s="3" t="s">
        <v>212</v>
      </c>
      <c r="C20" s="3">
        <v>10.9</v>
      </c>
      <c r="D20" s="3">
        <v>1.0900000000000001</v>
      </c>
    </row>
    <row r="23" spans="1:22" x14ac:dyDescent="0.25">
      <c r="A23" s="6" t="s">
        <v>58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22" x14ac:dyDescent="0.25">
      <c r="A24" s="3" t="s">
        <v>27</v>
      </c>
      <c r="B24" s="3" t="s">
        <v>28</v>
      </c>
      <c r="C24" s="3" t="s">
        <v>29</v>
      </c>
      <c r="D24" s="3" t="s">
        <v>30</v>
      </c>
      <c r="E24" s="3" t="s">
        <v>59</v>
      </c>
      <c r="F24" s="3" t="s">
        <v>60</v>
      </c>
      <c r="G24" s="3" t="s">
        <v>33</v>
      </c>
      <c r="H24" s="3" t="s">
        <v>34</v>
      </c>
      <c r="I24" s="5" t="s">
        <v>61</v>
      </c>
      <c r="J24" s="5" t="s">
        <v>62</v>
      </c>
      <c r="K24" s="5" t="s">
        <v>63</v>
      </c>
      <c r="L24" s="5" t="s">
        <v>64</v>
      </c>
      <c r="M24" s="5" t="s">
        <v>65</v>
      </c>
      <c r="N24" s="5" t="s">
        <v>66</v>
      </c>
      <c r="O24" s="5" t="s">
        <v>67</v>
      </c>
      <c r="P24" s="5" t="s">
        <v>28</v>
      </c>
      <c r="Q24" s="3" t="s">
        <v>29</v>
      </c>
      <c r="R24" s="3" t="s">
        <v>30</v>
      </c>
      <c r="S24" s="3" t="s">
        <v>31</v>
      </c>
      <c r="T24" s="3" t="s">
        <v>32</v>
      </c>
      <c r="U24" s="3" t="s">
        <v>33</v>
      </c>
      <c r="V24" s="3" t="s">
        <v>34</v>
      </c>
    </row>
    <row r="25" spans="1:22" x14ac:dyDescent="0.25">
      <c r="A25" s="3" t="s">
        <v>68</v>
      </c>
      <c r="B25" s="3">
        <v>0.15</v>
      </c>
      <c r="C25" s="3">
        <v>-0.50232634300000001</v>
      </c>
      <c r="D25" s="3">
        <v>-0.68820445600000002</v>
      </c>
      <c r="E25" s="3">
        <v>-0.50835470599999999</v>
      </c>
      <c r="F25" s="3">
        <v>-0.63802197800000005</v>
      </c>
      <c r="G25" s="3">
        <v>-0.69041353400000005</v>
      </c>
      <c r="H25" s="3">
        <v>0.68839285699999997</v>
      </c>
      <c r="I25" s="5">
        <v>0.34</v>
      </c>
      <c r="J25" s="5">
        <v>0.03</v>
      </c>
      <c r="K25" s="5">
        <v>29.2</v>
      </c>
      <c r="L25" s="5">
        <v>0.55000000000000004</v>
      </c>
      <c r="M25" s="5">
        <v>280</v>
      </c>
      <c r="N25" s="5">
        <v>1.87</v>
      </c>
      <c r="O25" s="5">
        <v>9.8000000000000007</v>
      </c>
      <c r="P25" s="5">
        <v>-0.15</v>
      </c>
    </row>
    <row r="26" spans="1:22" x14ac:dyDescent="0.25">
      <c r="A26" s="3" t="s">
        <v>69</v>
      </c>
      <c r="B26" s="3">
        <v>0.46</v>
      </c>
      <c r="C26" s="3">
        <v>-0.23889908300000001</v>
      </c>
      <c r="D26" s="3">
        <v>-0.70899082599999996</v>
      </c>
      <c r="E26" s="3">
        <v>-9.4673848000000005E-2</v>
      </c>
      <c r="F26" s="3">
        <v>-0.30553846200000001</v>
      </c>
      <c r="G26" s="3">
        <v>-0.472046784</v>
      </c>
      <c r="H26" s="3">
        <v>-0.57977777799999997</v>
      </c>
      <c r="I26" s="5">
        <v>0.26</v>
      </c>
      <c r="J26" s="5">
        <v>0.03</v>
      </c>
      <c r="K26" s="5">
        <v>27.1</v>
      </c>
      <c r="L26" s="5">
        <v>0.55000000000000004</v>
      </c>
      <c r="M26" s="5">
        <v>225</v>
      </c>
      <c r="N26" s="5">
        <v>0.44</v>
      </c>
      <c r="O26" s="5">
        <v>6.5</v>
      </c>
      <c r="P26" s="5">
        <v>-0.46</v>
      </c>
    </row>
    <row r="27" spans="1:22" x14ac:dyDescent="0.25">
      <c r="A27" s="1" t="s">
        <v>70</v>
      </c>
      <c r="B27" s="1">
        <v>0.76</v>
      </c>
      <c r="C27" s="3">
        <v>-0.438437203</v>
      </c>
      <c r="D27" s="3">
        <v>-0.79737424899999998</v>
      </c>
      <c r="E27" s="3">
        <v>-0.40521884499999999</v>
      </c>
      <c r="F27" s="3">
        <v>-0.46281167099999998</v>
      </c>
      <c r="G27" s="3">
        <v>-0.59591651499999998</v>
      </c>
      <c r="H27" s="3">
        <v>6.2241378999999999E-2</v>
      </c>
      <c r="I27" s="10">
        <v>0.31</v>
      </c>
      <c r="J27" s="10">
        <v>0.03</v>
      </c>
      <c r="K27" s="10">
        <v>28.9</v>
      </c>
      <c r="L27" s="10">
        <v>0.57999999999999996</v>
      </c>
      <c r="M27" s="10">
        <v>290</v>
      </c>
      <c r="N27" s="10">
        <v>0.22</v>
      </c>
      <c r="O27" s="10">
        <v>4.9000000000000004</v>
      </c>
      <c r="P27" s="10">
        <v>-0.76</v>
      </c>
    </row>
    <row r="28" spans="1:22" x14ac:dyDescent="0.25">
      <c r="A28" s="1" t="s">
        <v>71</v>
      </c>
      <c r="B28" s="1">
        <v>1.07</v>
      </c>
      <c r="C28" s="3">
        <v>-0.23354607099999999</v>
      </c>
      <c r="D28" s="3">
        <v>-0.76641404099999999</v>
      </c>
      <c r="E28" s="3">
        <v>-0.20291936599999999</v>
      </c>
      <c r="F28" s="3">
        <v>-0.25739130399999999</v>
      </c>
      <c r="G28" s="3">
        <v>-0.45560640699999999</v>
      </c>
      <c r="H28" s="3">
        <v>0.75043478299999999</v>
      </c>
      <c r="I28" s="10">
        <v>0.26</v>
      </c>
      <c r="J28" s="10">
        <v>0.05</v>
      </c>
      <c r="K28" s="10">
        <v>27.1</v>
      </c>
      <c r="L28" s="10">
        <v>0.57999999999999996</v>
      </c>
      <c r="M28" s="10">
        <v>230</v>
      </c>
      <c r="N28" s="10">
        <v>0.26</v>
      </c>
      <c r="O28" s="10">
        <v>6.3</v>
      </c>
      <c r="P28" s="10">
        <v>-1.07</v>
      </c>
    </row>
    <row r="29" spans="1:22" x14ac:dyDescent="0.25">
      <c r="A29" s="1" t="s">
        <v>72</v>
      </c>
      <c r="B29" s="1">
        <v>1.37</v>
      </c>
      <c r="C29" s="3">
        <v>-0.20905198799999999</v>
      </c>
      <c r="D29" s="3">
        <v>-0.78360856300000004</v>
      </c>
      <c r="E29" s="3">
        <v>-0.166223818</v>
      </c>
      <c r="F29" s="3">
        <v>-0.22003418799999999</v>
      </c>
      <c r="G29" s="3">
        <v>-0.42923976600000002</v>
      </c>
      <c r="H29" s="3">
        <v>0.15222222199999999</v>
      </c>
      <c r="I29" s="10">
        <v>0.24</v>
      </c>
      <c r="J29" s="10">
        <v>0.06</v>
      </c>
      <c r="K29" s="10">
        <v>27</v>
      </c>
      <c r="L29" s="10">
        <v>0.59</v>
      </c>
      <c r="M29" s="10">
        <v>225</v>
      </c>
      <c r="N29" s="10">
        <v>0.22</v>
      </c>
      <c r="O29" s="10">
        <v>6</v>
      </c>
      <c r="P29" s="10">
        <v>-1.37</v>
      </c>
    </row>
    <row r="30" spans="1:22" x14ac:dyDescent="0.25">
      <c r="A30" s="1" t="s">
        <v>73</v>
      </c>
      <c r="B30" s="1">
        <v>1.7</v>
      </c>
      <c r="C30" s="3">
        <v>-0.22624651000000001</v>
      </c>
      <c r="D30" s="3">
        <v>-0.80291184699999996</v>
      </c>
      <c r="E30" s="3">
        <v>-0.174350168</v>
      </c>
      <c r="F30" s="3">
        <v>-0.25127090299999999</v>
      </c>
      <c r="G30" s="3">
        <v>-0.42768878700000001</v>
      </c>
      <c r="H30" s="3">
        <v>0.127173913</v>
      </c>
      <c r="I30" s="10">
        <v>0.24</v>
      </c>
      <c r="J30" s="10">
        <v>0.04</v>
      </c>
      <c r="K30" s="10">
        <v>27.8</v>
      </c>
      <c r="L30" s="10">
        <v>0.59</v>
      </c>
      <c r="M30" s="10">
        <v>230</v>
      </c>
      <c r="N30" s="10">
        <v>0.13</v>
      </c>
      <c r="O30" s="10">
        <v>4.5</v>
      </c>
      <c r="P30" s="10">
        <v>-1.7</v>
      </c>
    </row>
    <row r="31" spans="1:22" x14ac:dyDescent="0.25">
      <c r="A31" s="1" t="s">
        <v>74</v>
      </c>
      <c r="B31" s="1">
        <v>2.2999999999999998</v>
      </c>
      <c r="C31" s="3">
        <v>-5.0222805000000002E-2</v>
      </c>
      <c r="D31" s="3">
        <v>0.76524246399999996</v>
      </c>
      <c r="E31" s="3">
        <v>0.49816876100000002</v>
      </c>
      <c r="F31" s="3">
        <v>-0.14734065900000001</v>
      </c>
      <c r="G31" s="3">
        <v>-0.192781955</v>
      </c>
      <c r="H31" s="3">
        <v>5.0825714289999997</v>
      </c>
      <c r="I31" s="10">
        <v>0.22</v>
      </c>
      <c r="J31" s="10">
        <v>0.14000000000000001</v>
      </c>
      <c r="K31" s="10">
        <v>23.8</v>
      </c>
      <c r="L31" s="10">
        <v>0.53</v>
      </c>
      <c r="M31" s="10">
        <v>175</v>
      </c>
      <c r="N31" s="10">
        <v>0.57999999999999996</v>
      </c>
      <c r="O31" s="10">
        <v>8.9</v>
      </c>
      <c r="P31" s="10">
        <v>-2.2999999999999998</v>
      </c>
    </row>
    <row r="32" spans="1:22" x14ac:dyDescent="0.25">
      <c r="A32" s="1" t="s">
        <v>75</v>
      </c>
      <c r="B32" s="1">
        <v>2.6</v>
      </c>
      <c r="C32" s="3">
        <v>2.6526867999999999E-2</v>
      </c>
      <c r="D32" s="3">
        <v>0.76524246399999996</v>
      </c>
      <c r="E32" s="3">
        <v>0.24471915899999999</v>
      </c>
      <c r="F32" s="3">
        <v>-3.7406593000000002E-2</v>
      </c>
      <c r="G32" s="3">
        <v>-0.192781955</v>
      </c>
      <c r="H32" s="3">
        <v>2.3811428569999999</v>
      </c>
      <c r="I32" s="10">
        <v>0.27</v>
      </c>
      <c r="J32" s="10">
        <v>0.1</v>
      </c>
      <c r="K32" s="10">
        <v>24.5</v>
      </c>
      <c r="L32" s="10">
        <v>0.56000000000000005</v>
      </c>
      <c r="M32" s="10">
        <v>175</v>
      </c>
      <c r="N32" s="10">
        <v>0.45</v>
      </c>
      <c r="O32" s="10">
        <v>8.5</v>
      </c>
      <c r="P32" s="10">
        <v>-2.6</v>
      </c>
    </row>
    <row r="33" spans="1:22" x14ac:dyDescent="0.25">
      <c r="A33" s="1" t="s">
        <v>76</v>
      </c>
      <c r="B33" s="1">
        <v>3.8</v>
      </c>
      <c r="C33" s="3">
        <v>-0.29417712000000001</v>
      </c>
      <c r="D33" s="3">
        <v>0.16083879400000001</v>
      </c>
      <c r="E33" s="3">
        <v>-0.25440222800000001</v>
      </c>
      <c r="F33" s="3">
        <v>-0.32583987399999997</v>
      </c>
      <c r="G33" s="3">
        <v>-0.436519871</v>
      </c>
      <c r="H33" s="3">
        <v>0.83</v>
      </c>
      <c r="I33" s="10">
        <v>0.27</v>
      </c>
      <c r="J33" s="10">
        <v>7.0000000000000007E-2</v>
      </c>
      <c r="K33" s="10">
        <v>27.1</v>
      </c>
      <c r="L33" s="10">
        <v>0.57999999999999996</v>
      </c>
      <c r="M33" s="10">
        <v>245</v>
      </c>
      <c r="N33" s="10">
        <v>0.26</v>
      </c>
      <c r="O33" s="10">
        <v>6.4</v>
      </c>
      <c r="P33" s="10">
        <v>-3.8</v>
      </c>
    </row>
    <row r="34" spans="1:22" x14ac:dyDescent="0.25">
      <c r="A34" s="1" t="s">
        <v>77</v>
      </c>
      <c r="B34" s="1">
        <v>6.6</v>
      </c>
      <c r="C34" s="3">
        <v>-0.219538805</v>
      </c>
      <c r="D34" s="3">
        <v>-0.60254633999999996</v>
      </c>
      <c r="E34" s="3">
        <v>0.113503809</v>
      </c>
      <c r="F34" s="3">
        <v>-0.26952183000000002</v>
      </c>
      <c r="G34" s="3">
        <v>-0.21038406800000001</v>
      </c>
      <c r="H34" s="3">
        <v>1.802702703</v>
      </c>
      <c r="I34" s="10">
        <v>0.22</v>
      </c>
      <c r="J34" s="10">
        <v>7.0000000000000007E-2</v>
      </c>
      <c r="K34" s="10">
        <v>21.2</v>
      </c>
      <c r="L34" s="10">
        <v>0.47</v>
      </c>
      <c r="M34" s="10">
        <v>185</v>
      </c>
      <c r="N34" s="10">
        <v>2.25</v>
      </c>
      <c r="O34" s="10">
        <v>13</v>
      </c>
      <c r="P34" s="10">
        <v>-6.6</v>
      </c>
    </row>
    <row r="35" spans="1:22" x14ac:dyDescent="0.25">
      <c r="A35" s="1" t="s">
        <v>78</v>
      </c>
      <c r="B35" s="1">
        <v>6.9</v>
      </c>
      <c r="C35" s="3">
        <v>-9.5977416999999995E-2</v>
      </c>
      <c r="D35" s="3">
        <v>0.53344408629999995</v>
      </c>
      <c r="E35" s="3">
        <v>-4.6374810000000002E-2</v>
      </c>
      <c r="F35" s="3">
        <v>-0.10485207100000001</v>
      </c>
      <c r="G35" s="3">
        <v>-0.24264507399999999</v>
      </c>
      <c r="H35" s="3">
        <v>0.32948717900000002</v>
      </c>
      <c r="I35" s="10">
        <v>0.27</v>
      </c>
      <c r="J35" s="10">
        <v>6.5000000000000002E-2</v>
      </c>
      <c r="K35" s="10">
        <v>25.7</v>
      </c>
      <c r="L35" s="10">
        <v>0.56999999999999995</v>
      </c>
      <c r="M35" s="10">
        <v>195</v>
      </c>
      <c r="N35" s="10">
        <v>0.62</v>
      </c>
      <c r="O35" s="10">
        <v>7</v>
      </c>
      <c r="P35" s="10">
        <v>-6.9</v>
      </c>
    </row>
    <row r="36" spans="1:22" x14ac:dyDescent="0.25">
      <c r="A36" s="1" t="s">
        <v>79</v>
      </c>
      <c r="B36" s="1">
        <v>8.4</v>
      </c>
      <c r="C36" s="3">
        <v>0.19621559599999999</v>
      </c>
      <c r="D36" s="3">
        <v>0.45504587200000002</v>
      </c>
      <c r="E36" s="3">
        <v>0.108842011</v>
      </c>
      <c r="F36" s="3">
        <v>0.202403846</v>
      </c>
      <c r="G36" s="3">
        <v>-1</v>
      </c>
      <c r="H36" s="3">
        <v>0.33437499999999998</v>
      </c>
      <c r="I36" s="10">
        <v>0.3</v>
      </c>
      <c r="J36" s="10">
        <v>6.0999999999999999E-2</v>
      </c>
      <c r="K36" s="10">
        <v>26.2</v>
      </c>
      <c r="L36" s="10">
        <v>0.57999999999999996</v>
      </c>
      <c r="M36" s="10">
        <v>160</v>
      </c>
      <c r="N36" s="10">
        <v>0.61</v>
      </c>
      <c r="O36" s="10">
        <v>4.4000000000000004</v>
      </c>
      <c r="P36" s="10">
        <v>-8.4</v>
      </c>
    </row>
    <row r="37" spans="1:22" x14ac:dyDescent="0.25">
      <c r="A37" s="1" t="s">
        <v>80</v>
      </c>
      <c r="B37" s="1">
        <v>9.9</v>
      </c>
      <c r="C37" s="3">
        <v>0.139616347</v>
      </c>
      <c r="D37" s="3">
        <v>0.35361238499999997</v>
      </c>
      <c r="E37" s="3">
        <v>6.7275992000000007E-2</v>
      </c>
      <c r="F37" s="3">
        <v>0.14037295999999999</v>
      </c>
      <c r="G37" s="3">
        <v>8.9633173999999996E-2</v>
      </c>
      <c r="H37" s="3">
        <v>0.14606060600000001</v>
      </c>
      <c r="I37" s="10">
        <v>0.32</v>
      </c>
      <c r="J37" s="10">
        <v>2.1999999999999999E-2</v>
      </c>
      <c r="K37" s="10">
        <v>26</v>
      </c>
      <c r="L37" s="10">
        <v>0.57999999999999996</v>
      </c>
      <c r="M37" s="10">
        <v>165</v>
      </c>
      <c r="N37" s="10">
        <v>0.65</v>
      </c>
      <c r="O37" s="10">
        <v>5</v>
      </c>
      <c r="P37" s="10">
        <v>-9.9</v>
      </c>
    </row>
    <row r="38" spans="1:22" x14ac:dyDescent="0.25">
      <c r="A38" s="1" t="s">
        <v>81</v>
      </c>
      <c r="B38" s="1">
        <v>11.4</v>
      </c>
      <c r="C38" s="3">
        <v>0.34311926599999998</v>
      </c>
      <c r="D38" s="3">
        <v>0.53644703900000001</v>
      </c>
      <c r="E38" s="3">
        <v>0.26959476799999998</v>
      </c>
      <c r="F38" s="3">
        <v>0.37417582399999999</v>
      </c>
      <c r="G38" s="3">
        <v>0.33007518800000002</v>
      </c>
      <c r="H38" s="3">
        <v>0.35071428599999999</v>
      </c>
      <c r="I38" s="10">
        <v>0.3</v>
      </c>
      <c r="J38" s="10">
        <v>5.7000000000000002E-2</v>
      </c>
      <c r="K38" s="10">
        <v>25.8</v>
      </c>
      <c r="L38" s="10">
        <v>0.57999999999999996</v>
      </c>
      <c r="M38" s="10">
        <v>140</v>
      </c>
      <c r="N38" s="10">
        <v>0.54</v>
      </c>
      <c r="O38" s="10">
        <v>5.8</v>
      </c>
      <c r="P38" s="10">
        <v>-11.4</v>
      </c>
    </row>
    <row r="39" spans="1:22" x14ac:dyDescent="0.25">
      <c r="A39" s="1" t="s">
        <v>82</v>
      </c>
      <c r="B39" s="1">
        <v>13</v>
      </c>
      <c r="C39" s="3">
        <v>1.6933159E-2</v>
      </c>
      <c r="D39" s="3">
        <v>0.35511140200000002</v>
      </c>
      <c r="E39" s="3">
        <v>7.0120544000000007E-2</v>
      </c>
      <c r="F39" s="3">
        <v>1.621978E-2</v>
      </c>
      <c r="G39" s="3">
        <v>0.11909774400000001</v>
      </c>
      <c r="H39" s="3">
        <v>0.22</v>
      </c>
      <c r="I39" s="10">
        <v>0.27</v>
      </c>
      <c r="J39" s="10">
        <v>3.5000000000000003E-2</v>
      </c>
      <c r="K39" s="10">
        <v>26.1</v>
      </c>
      <c r="L39" s="10">
        <v>0.56999999999999995</v>
      </c>
      <c r="M39" s="10">
        <v>175</v>
      </c>
      <c r="N39" s="10">
        <v>0.7</v>
      </c>
      <c r="O39" s="10">
        <v>5.5</v>
      </c>
      <c r="P39" s="10">
        <v>-13</v>
      </c>
    </row>
    <row r="40" spans="1:22" x14ac:dyDescent="0.25">
      <c r="A40" s="1" t="s">
        <v>83</v>
      </c>
      <c r="B40" s="1">
        <v>14.5</v>
      </c>
      <c r="C40" s="3">
        <v>0.139616347</v>
      </c>
      <c r="D40" s="3">
        <v>0.42946264699999998</v>
      </c>
      <c r="E40" s="3">
        <v>0.103117349</v>
      </c>
      <c r="F40" s="3">
        <v>0.12615384599999999</v>
      </c>
      <c r="G40" s="3">
        <v>0.12854864399999999</v>
      </c>
      <c r="H40" s="3">
        <v>0.14606060600000001</v>
      </c>
      <c r="I40" s="10">
        <v>0.28000000000000003</v>
      </c>
      <c r="J40" s="10">
        <v>5.1999999999999998E-2</v>
      </c>
      <c r="K40" s="10">
        <v>25.8</v>
      </c>
      <c r="L40" s="10">
        <v>0.59</v>
      </c>
      <c r="M40" s="10">
        <v>165</v>
      </c>
      <c r="N40" s="10">
        <v>0.59</v>
      </c>
      <c r="O40" s="10">
        <v>5.6</v>
      </c>
      <c r="P40" s="10">
        <v>-14.5</v>
      </c>
    </row>
    <row r="41" spans="1:22" x14ac:dyDescent="0.25">
      <c r="A41" s="1"/>
      <c r="B41" s="1"/>
      <c r="I41" s="1"/>
      <c r="J41" s="1"/>
      <c r="K41" s="1"/>
      <c r="L41" s="1"/>
      <c r="M41" s="1"/>
      <c r="N41" s="1"/>
      <c r="O41" s="1"/>
      <c r="P41" s="1"/>
    </row>
    <row r="42" spans="1:22" x14ac:dyDescent="0.25">
      <c r="A42" s="1"/>
      <c r="B42" s="1"/>
      <c r="I42" s="1"/>
      <c r="J42" s="1"/>
      <c r="K42" s="1"/>
      <c r="L42" s="1"/>
      <c r="M42" s="1"/>
      <c r="N42" s="1"/>
      <c r="O42" s="1"/>
      <c r="P42" s="1"/>
    </row>
    <row r="43" spans="1:2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22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22" x14ac:dyDescent="0.25">
      <c r="A45" s="6" t="s">
        <v>85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2" x14ac:dyDescent="0.25">
      <c r="A46" s="3" t="s">
        <v>86</v>
      </c>
      <c r="B46" s="3" t="s">
        <v>87</v>
      </c>
      <c r="C46" s="3" t="s">
        <v>29</v>
      </c>
      <c r="D46" s="3" t="s">
        <v>210</v>
      </c>
      <c r="E46" s="3" t="s">
        <v>31</v>
      </c>
      <c r="F46" s="3" t="s">
        <v>32</v>
      </c>
      <c r="G46" s="3" t="s">
        <v>157</v>
      </c>
      <c r="H46" s="3" t="s">
        <v>158</v>
      </c>
      <c r="I46" s="5" t="s">
        <v>94</v>
      </c>
      <c r="J46" s="5" t="s">
        <v>95</v>
      </c>
      <c r="K46" s="5" t="s">
        <v>96</v>
      </c>
      <c r="L46" s="5" t="s">
        <v>97</v>
      </c>
      <c r="M46" s="5" t="s">
        <v>98</v>
      </c>
      <c r="N46" s="5" t="s">
        <v>66</v>
      </c>
      <c r="O46" s="5" t="s">
        <v>99</v>
      </c>
      <c r="P46" s="11" t="s">
        <v>87</v>
      </c>
      <c r="Q46" s="3" t="s">
        <v>29</v>
      </c>
      <c r="R46" s="3" t="s">
        <v>30</v>
      </c>
      <c r="S46" s="3" t="s">
        <v>31</v>
      </c>
      <c r="T46" s="3" t="s">
        <v>32</v>
      </c>
      <c r="U46" s="3" t="s">
        <v>33</v>
      </c>
      <c r="V46" s="3" t="s">
        <v>34</v>
      </c>
    </row>
    <row r="47" spans="1:22" x14ac:dyDescent="0.25">
      <c r="A47" s="3" t="s">
        <v>100</v>
      </c>
      <c r="B47" s="3">
        <v>0.15</v>
      </c>
      <c r="C47" s="3">
        <v>-0.30102976999999997</v>
      </c>
      <c r="D47" s="3">
        <v>-0.76700992300000004</v>
      </c>
      <c r="E47" s="3">
        <v>-0.26781226000000002</v>
      </c>
      <c r="F47" s="3">
        <v>-0.37831711099999998</v>
      </c>
      <c r="G47" s="3">
        <v>-0.52169710000000002</v>
      </c>
      <c r="H47" s="3">
        <v>-4.1428570999999997E-2</v>
      </c>
      <c r="I47" s="5">
        <v>0.27</v>
      </c>
      <c r="J47" s="5">
        <v>0.03</v>
      </c>
      <c r="K47" s="5">
        <v>28.4</v>
      </c>
      <c r="L47" s="5">
        <v>0.57999999999999996</v>
      </c>
      <c r="M47" s="5">
        <v>245</v>
      </c>
      <c r="N47" s="5"/>
      <c r="O47" s="5">
        <v>4.9000000000000004</v>
      </c>
      <c r="P47" s="5">
        <v>-0.15</v>
      </c>
    </row>
    <row r="48" spans="1:22" x14ac:dyDescent="0.25">
      <c r="A48" s="3" t="s">
        <v>101</v>
      </c>
      <c r="B48" s="3">
        <v>0.46</v>
      </c>
      <c r="C48" s="3">
        <v>-0.55229357800000001</v>
      </c>
      <c r="D48" s="3">
        <v>-0.82193494600000006</v>
      </c>
      <c r="E48" s="3">
        <v>-0.51514607499999998</v>
      </c>
      <c r="F48" s="3">
        <v>-0.58807226099999999</v>
      </c>
      <c r="G48" s="3">
        <v>-0.678947368</v>
      </c>
      <c r="H48" s="3">
        <v>-0.537878788</v>
      </c>
      <c r="I48" s="5">
        <v>0.39</v>
      </c>
      <c r="J48" s="5">
        <v>0.02</v>
      </c>
      <c r="K48" s="5">
        <v>30.7</v>
      </c>
      <c r="L48" s="5">
        <v>0.57999999999999996</v>
      </c>
      <c r="M48" s="5">
        <v>330</v>
      </c>
      <c r="N48" s="5"/>
      <c r="O48" s="5">
        <v>3.9</v>
      </c>
      <c r="P48" s="5">
        <v>-0.46</v>
      </c>
    </row>
    <row r="49" spans="1:16" x14ac:dyDescent="0.25">
      <c r="A49" s="3" t="s">
        <v>102</v>
      </c>
      <c r="B49" s="3">
        <v>0.76</v>
      </c>
      <c r="C49" s="3">
        <v>-0.30102976999999997</v>
      </c>
      <c r="D49" s="3">
        <v>-0.79442052100000005</v>
      </c>
      <c r="E49" s="3">
        <v>-0.20880811899999999</v>
      </c>
      <c r="F49" s="3">
        <v>-0.32430769199999998</v>
      </c>
      <c r="G49" s="3">
        <v>-0.50204081599999995</v>
      </c>
      <c r="H49" s="3">
        <v>-0.12857142899999999</v>
      </c>
      <c r="I49" s="5">
        <v>0.28000000000000003</v>
      </c>
      <c r="J49" s="5">
        <v>0.04</v>
      </c>
      <c r="K49" s="5">
        <v>28.5</v>
      </c>
      <c r="L49" s="5">
        <v>0.61</v>
      </c>
      <c r="M49" s="5">
        <v>245</v>
      </c>
      <c r="N49" s="5"/>
      <c r="O49" s="5">
        <v>3.7</v>
      </c>
      <c r="P49" s="5">
        <v>-0.76</v>
      </c>
    </row>
    <row r="50" spans="1:16" x14ac:dyDescent="0.25">
      <c r="A50" s="3" t="s">
        <v>103</v>
      </c>
      <c r="B50" s="3">
        <v>1.07</v>
      </c>
      <c r="C50" s="3">
        <v>-0.53305619299999996</v>
      </c>
      <c r="D50" s="3">
        <v>-0.81112385300000001</v>
      </c>
      <c r="E50" s="3">
        <v>-0.44557899499999998</v>
      </c>
      <c r="F50" s="3">
        <v>-0.58253124999999994</v>
      </c>
      <c r="G50" s="3">
        <v>-0.68898026300000004</v>
      </c>
      <c r="H50" s="3">
        <v>-0.5234375</v>
      </c>
      <c r="I50" s="5">
        <v>0.33</v>
      </c>
      <c r="J50" s="5">
        <v>0.05</v>
      </c>
      <c r="K50" s="5">
        <v>29.7</v>
      </c>
      <c r="L50" s="5">
        <v>0.65</v>
      </c>
      <c r="M50" s="5">
        <v>320</v>
      </c>
      <c r="N50" s="5"/>
      <c r="O50" s="5">
        <v>5.0999999999999996</v>
      </c>
      <c r="P50" s="5">
        <v>-1.07</v>
      </c>
    </row>
    <row r="51" spans="1:16" x14ac:dyDescent="0.25">
      <c r="A51" s="3" t="s">
        <v>104</v>
      </c>
      <c r="B51" s="3">
        <v>1.37</v>
      </c>
      <c r="C51" s="3">
        <v>-0.39062181400000001</v>
      </c>
      <c r="D51" s="3">
        <v>-0.78236493399999996</v>
      </c>
      <c r="E51" s="3">
        <v>-0.19202074599999999</v>
      </c>
      <c r="F51" s="3">
        <v>-0.46472934500000002</v>
      </c>
      <c r="G51" s="3">
        <v>-0.61949317699999995</v>
      </c>
      <c r="H51" s="3">
        <v>1.6666667E-2</v>
      </c>
      <c r="I51" s="5">
        <v>0.31</v>
      </c>
      <c r="J51" s="5">
        <v>0.05</v>
      </c>
      <c r="K51" s="5">
        <v>28.4</v>
      </c>
      <c r="L51" s="5">
        <v>0.66</v>
      </c>
      <c r="M51" s="5">
        <v>270</v>
      </c>
      <c r="N51" s="5"/>
      <c r="O51" s="5">
        <v>4.0999999999999996</v>
      </c>
      <c r="P51" s="5">
        <v>-1.37</v>
      </c>
    </row>
    <row r="52" spans="1:16" x14ac:dyDescent="0.25">
      <c r="A52" s="3" t="s">
        <v>105</v>
      </c>
      <c r="B52" s="3">
        <v>1.98</v>
      </c>
      <c r="C52" s="3">
        <v>-0.29346330300000001</v>
      </c>
      <c r="D52" s="3">
        <v>-0.78314220199999995</v>
      </c>
      <c r="E52" s="3">
        <v>-0.174528725</v>
      </c>
      <c r="F52" s="3">
        <v>-0.32645833299999999</v>
      </c>
      <c r="G52" s="3">
        <v>-0.51173245599999995</v>
      </c>
      <c r="H52" s="3">
        <v>0.27083333300000001</v>
      </c>
      <c r="I52" s="5">
        <v>0.28000000000000003</v>
      </c>
      <c r="J52" s="5">
        <v>0.04</v>
      </c>
      <c r="K52" s="5">
        <v>28</v>
      </c>
      <c r="L52" s="5">
        <v>0.63</v>
      </c>
      <c r="M52" s="5">
        <v>240</v>
      </c>
      <c r="N52" s="5"/>
      <c r="O52" s="5">
        <v>4.7</v>
      </c>
      <c r="P52" s="5">
        <v>-1.98</v>
      </c>
    </row>
    <row r="53" spans="1:16" x14ac:dyDescent="0.25">
      <c r="A53" s="3" t="s">
        <v>106</v>
      </c>
      <c r="B53" s="3">
        <v>4.42</v>
      </c>
      <c r="C53" s="3">
        <v>-0.15255570099999999</v>
      </c>
      <c r="D53" s="3">
        <v>8.7287025000000004E-2</v>
      </c>
      <c r="E53" s="3">
        <v>-0.156732496</v>
      </c>
      <c r="F53" s="3">
        <v>-0.17080219799999999</v>
      </c>
      <c r="G53" s="3">
        <v>-0.319674185</v>
      </c>
      <c r="H53" s="3">
        <v>0.452380952</v>
      </c>
      <c r="I53" s="5">
        <v>0.3</v>
      </c>
      <c r="J53" s="5">
        <v>0.05</v>
      </c>
      <c r="K53" s="5">
        <v>26.7</v>
      </c>
      <c r="L53" s="5">
        <v>0.57999999999999996</v>
      </c>
      <c r="M53" s="5">
        <v>210</v>
      </c>
      <c r="N53" s="5"/>
      <c r="O53" s="5">
        <v>5.5</v>
      </c>
      <c r="P53" s="5">
        <v>-4.42</v>
      </c>
    </row>
    <row r="54" spans="1:16" x14ac:dyDescent="0.25">
      <c r="A54" s="3" t="s">
        <v>107</v>
      </c>
      <c r="B54" s="3">
        <v>5.95</v>
      </c>
      <c r="C54" s="3">
        <v>-5.3711426E-2</v>
      </c>
      <c r="D54" s="3">
        <v>0.58015012499999996</v>
      </c>
      <c r="E54" s="3">
        <v>0.18674718500000001</v>
      </c>
      <c r="F54" s="3">
        <v>-8.6279720000000004E-2</v>
      </c>
      <c r="G54" s="3">
        <v>-0.104944179</v>
      </c>
      <c r="H54" s="3">
        <v>2.881818182</v>
      </c>
      <c r="I54" s="5">
        <v>0.26</v>
      </c>
      <c r="J54" s="5">
        <v>0.06</v>
      </c>
      <c r="K54" s="5">
        <v>21.5</v>
      </c>
      <c r="L54" s="5">
        <v>0.49</v>
      </c>
      <c r="M54" s="5">
        <v>165</v>
      </c>
      <c r="N54" s="5"/>
      <c r="O54" s="5">
        <v>11.3</v>
      </c>
      <c r="P54" s="5">
        <v>-5.95</v>
      </c>
    </row>
    <row r="55" spans="1:16" x14ac:dyDescent="0.25">
      <c r="A55" s="3" t="s">
        <v>108</v>
      </c>
      <c r="B55" s="3">
        <v>7.47</v>
      </c>
      <c r="C55" s="3">
        <v>2.5993883999999998E-2</v>
      </c>
      <c r="D55" s="3">
        <v>0.27782874600000002</v>
      </c>
      <c r="E55" s="3">
        <v>1.4841412E-2</v>
      </c>
      <c r="F55" s="3">
        <v>1.484188E-2</v>
      </c>
      <c r="G55" s="3">
        <v>6.1257310000000002E-2</v>
      </c>
      <c r="H55" s="3">
        <v>0.52500000000000002</v>
      </c>
      <c r="I55" s="5">
        <v>0.32</v>
      </c>
      <c r="J55" s="5">
        <v>0.03</v>
      </c>
      <c r="K55" s="5">
        <v>26.2</v>
      </c>
      <c r="L55" s="5">
        <v>0.57999999999999996</v>
      </c>
      <c r="M55" s="5">
        <v>180</v>
      </c>
      <c r="N55" s="5"/>
      <c r="O55" s="5">
        <v>5</v>
      </c>
      <c r="P55" s="5">
        <v>-7.47</v>
      </c>
    </row>
    <row r="56" spans="1:16" x14ac:dyDescent="0.25">
      <c r="A56" s="3" t="s">
        <v>109</v>
      </c>
      <c r="B56" s="3">
        <v>8.99</v>
      </c>
      <c r="C56" s="3">
        <v>0.27596330299999999</v>
      </c>
      <c r="D56" s="3">
        <v>-0.11577981699999999</v>
      </c>
      <c r="E56" s="3">
        <v>0.27037702000000002</v>
      </c>
      <c r="F56" s="3">
        <v>0.282876923</v>
      </c>
      <c r="G56" s="3">
        <v>0.22</v>
      </c>
      <c r="H56" s="3">
        <v>-6.4666666999999997E-2</v>
      </c>
      <c r="I56" s="5">
        <v>0.31</v>
      </c>
      <c r="J56" s="5">
        <v>0.04</v>
      </c>
      <c r="K56" s="5">
        <v>26</v>
      </c>
      <c r="L56" s="5">
        <v>0.59</v>
      </c>
      <c r="M56" s="5">
        <v>150</v>
      </c>
      <c r="N56" s="5"/>
      <c r="O56" s="5">
        <v>4.9000000000000004</v>
      </c>
      <c r="P56" s="5">
        <v>-8.99</v>
      </c>
    </row>
    <row r="57" spans="1:16" x14ac:dyDescent="0.25">
      <c r="A57" s="3" t="s">
        <v>110</v>
      </c>
      <c r="B57" s="3">
        <v>10.5</v>
      </c>
      <c r="C57" s="3">
        <v>6.4901704000000005E-2</v>
      </c>
      <c r="D57" s="3">
        <v>-9.8191349999999997E-2</v>
      </c>
      <c r="E57" s="3">
        <v>5.8856116999999999E-2</v>
      </c>
      <c r="F57" s="3">
        <v>5.9657143000000003E-2</v>
      </c>
      <c r="G57" s="3">
        <v>-1.8496241E-2</v>
      </c>
      <c r="H57" s="3">
        <v>-0.320285714</v>
      </c>
      <c r="I57" s="5">
        <v>0.28000000000000003</v>
      </c>
      <c r="J57" s="5">
        <v>0.08</v>
      </c>
      <c r="K57" s="5">
        <v>26.3</v>
      </c>
      <c r="L57" s="5">
        <v>0.6</v>
      </c>
      <c r="M57" s="5">
        <v>175</v>
      </c>
      <c r="N57" s="5"/>
      <c r="O57" s="5">
        <v>5</v>
      </c>
      <c r="P57" s="5">
        <v>-10.5</v>
      </c>
    </row>
    <row r="58" spans="1:16" x14ac:dyDescent="0.25">
      <c r="A58" s="3" t="s">
        <v>111</v>
      </c>
      <c r="B58" s="3">
        <v>12.04</v>
      </c>
      <c r="C58" s="3">
        <v>0.24563480300000001</v>
      </c>
      <c r="D58" s="3">
        <v>-0.57756732799999999</v>
      </c>
      <c r="E58" s="3">
        <v>0.22727746600000001</v>
      </c>
      <c r="F58" s="3">
        <v>0.24906203499999999</v>
      </c>
      <c r="G58" s="3">
        <v>0.23242784399999999</v>
      </c>
      <c r="H58" s="3">
        <v>-0.39</v>
      </c>
      <c r="I58" s="5">
        <v>0.27</v>
      </c>
      <c r="J58" s="5">
        <v>7.0000000000000007E-2</v>
      </c>
      <c r="K58" s="5">
        <v>26.5</v>
      </c>
      <c r="L58" s="5">
        <v>0.61</v>
      </c>
      <c r="M58" s="5">
        <v>155</v>
      </c>
      <c r="N58" s="5"/>
      <c r="O58" s="5">
        <v>4.0999999999999996</v>
      </c>
      <c r="P58" s="5">
        <v>-12.04</v>
      </c>
    </row>
    <row r="59" spans="1:16" x14ac:dyDescent="0.25">
      <c r="A59" s="3" t="s">
        <v>112</v>
      </c>
      <c r="B59" s="3">
        <v>13.6</v>
      </c>
      <c r="C59" s="3">
        <v>5.3975534999999998E-2</v>
      </c>
      <c r="D59" s="3">
        <v>-0.44969418999999999</v>
      </c>
      <c r="E59" s="3">
        <v>-5.2363849999999997E-3</v>
      </c>
      <c r="F59" s="3">
        <v>7.7666666999999995E-2</v>
      </c>
      <c r="G59" s="3">
        <v>2.5584795E-2</v>
      </c>
      <c r="H59" s="3">
        <v>-0.22055555600000001</v>
      </c>
      <c r="I59" s="5">
        <v>0.3</v>
      </c>
      <c r="J59" s="5">
        <v>0.03</v>
      </c>
      <c r="K59" s="5">
        <v>27</v>
      </c>
      <c r="L59" s="5">
        <v>0.61</v>
      </c>
      <c r="M59" s="5">
        <v>180</v>
      </c>
      <c r="N59" s="5"/>
      <c r="O59" s="5">
        <v>3.7</v>
      </c>
      <c r="P59" s="5">
        <v>-13.6</v>
      </c>
    </row>
    <row r="60" spans="1:16" x14ac:dyDescent="0.25">
      <c r="A60" s="3" t="s">
        <v>113</v>
      </c>
      <c r="B60" s="3">
        <v>15.1</v>
      </c>
      <c r="C60" s="3">
        <v>-0.21130787300000001</v>
      </c>
      <c r="D60" s="3">
        <v>-0.36748453199999997</v>
      </c>
      <c r="E60" s="3">
        <v>-0.17175900799999999</v>
      </c>
      <c r="F60" s="3">
        <v>-0.21540250399999999</v>
      </c>
      <c r="G60" s="3">
        <v>-0.14137086900000001</v>
      </c>
      <c r="H60" s="3">
        <v>-0.23395348799999999</v>
      </c>
      <c r="I60" s="5">
        <v>0.27</v>
      </c>
      <c r="J60" s="5">
        <v>0.03</v>
      </c>
      <c r="K60" s="5">
        <v>27.5</v>
      </c>
      <c r="L60" s="5">
        <v>0.6</v>
      </c>
      <c r="M60" s="5">
        <v>215</v>
      </c>
      <c r="N60" s="5"/>
      <c r="O60" s="5">
        <v>5.3</v>
      </c>
      <c r="P60" s="5">
        <v>-15.1</v>
      </c>
    </row>
    <row r="61" spans="1:16" x14ac:dyDescent="0.25">
      <c r="A61" s="3" t="s">
        <v>114</v>
      </c>
      <c r="B61" s="3">
        <v>16.600000000000001</v>
      </c>
      <c r="C61" s="3">
        <v>-8.1023659999999997E-2</v>
      </c>
      <c r="D61" s="3">
        <v>-0.195895703</v>
      </c>
      <c r="E61" s="3">
        <v>-5.7592365E-2</v>
      </c>
      <c r="F61" s="3">
        <v>-6.7218623000000005E-2</v>
      </c>
      <c r="G61" s="3">
        <v>-4.5290859000000003E-2</v>
      </c>
      <c r="H61" s="3">
        <v>-0.133157895</v>
      </c>
      <c r="I61" s="5">
        <v>0.27</v>
      </c>
      <c r="J61" s="5">
        <v>0.03</v>
      </c>
      <c r="K61" s="5">
        <v>27</v>
      </c>
      <c r="L61" s="5">
        <v>0.59</v>
      </c>
      <c r="M61" s="5">
        <v>190</v>
      </c>
      <c r="N61" s="5"/>
      <c r="O61" s="5">
        <v>5.2</v>
      </c>
      <c r="P61" s="5">
        <v>-16.600000000000001</v>
      </c>
    </row>
    <row r="66" spans="1:22" x14ac:dyDescent="0.25">
      <c r="A66" s="3" t="s">
        <v>192</v>
      </c>
    </row>
    <row r="67" spans="1:22" x14ac:dyDescent="0.25">
      <c r="A67" s="3" t="s">
        <v>86</v>
      </c>
      <c r="B67" s="3" t="s">
        <v>190</v>
      </c>
      <c r="C67" s="3" t="s">
        <v>29</v>
      </c>
      <c r="D67" s="3" t="s">
        <v>1</v>
      </c>
      <c r="E67" s="3" t="s">
        <v>2</v>
      </c>
      <c r="F67" s="3" t="s">
        <v>3</v>
      </c>
      <c r="G67" s="3" t="s">
        <v>157</v>
      </c>
      <c r="H67" s="3" t="s">
        <v>158</v>
      </c>
      <c r="I67" s="3" t="s">
        <v>61</v>
      </c>
      <c r="J67" s="3" t="s">
        <v>159</v>
      </c>
      <c r="K67" s="3" t="s">
        <v>63</v>
      </c>
      <c r="L67" s="3" t="s">
        <v>160</v>
      </c>
      <c r="M67" s="3" t="s">
        <v>11</v>
      </c>
      <c r="O67" s="3" t="s">
        <v>193</v>
      </c>
    </row>
    <row r="68" spans="1:22" x14ac:dyDescent="0.25">
      <c r="A68" s="3" t="s">
        <v>201</v>
      </c>
      <c r="B68" s="3">
        <v>9.5</v>
      </c>
      <c r="C68" s="3">
        <v>10.3</v>
      </c>
      <c r="D68" s="3">
        <v>1.86</v>
      </c>
      <c r="E68" s="3">
        <v>5.66</v>
      </c>
      <c r="F68" s="3">
        <v>3.66</v>
      </c>
      <c r="G68" s="3">
        <v>1.21</v>
      </c>
      <c r="H68" s="3">
        <v>0.11</v>
      </c>
      <c r="I68" s="3">
        <v>0.27</v>
      </c>
      <c r="J68" s="3">
        <v>5.1999999999999998E-2</v>
      </c>
      <c r="K68" s="3">
        <v>25.4</v>
      </c>
      <c r="L68" s="3">
        <v>0.56000000000000005</v>
      </c>
      <c r="M68" s="3">
        <v>170</v>
      </c>
      <c r="O68" s="3">
        <v>7.3</v>
      </c>
    </row>
    <row r="69" spans="1:22" x14ac:dyDescent="0.25">
      <c r="A69" s="3" t="s">
        <v>202</v>
      </c>
      <c r="B69" s="3">
        <v>11.1</v>
      </c>
      <c r="C69" s="3">
        <v>10.5</v>
      </c>
      <c r="D69" s="3">
        <v>1.48</v>
      </c>
      <c r="E69" s="3">
        <v>5.23</v>
      </c>
      <c r="F69" s="3">
        <v>3.84</v>
      </c>
      <c r="G69" s="3">
        <v>1.1599999999999999</v>
      </c>
      <c r="H69" s="3">
        <v>0.08</v>
      </c>
      <c r="I69" s="3">
        <v>0.28000000000000003</v>
      </c>
      <c r="J69" s="3">
        <v>5.7000000000000002E-2</v>
      </c>
      <c r="K69" s="3">
        <v>26</v>
      </c>
      <c r="L69" s="3">
        <v>0.57999999999999996</v>
      </c>
      <c r="M69" s="3">
        <v>170</v>
      </c>
      <c r="O69" s="3">
        <v>6.6</v>
      </c>
    </row>
    <row r="70" spans="1:22" x14ac:dyDescent="0.25">
      <c r="A70" s="3" t="s">
        <v>203</v>
      </c>
      <c r="B70" s="3">
        <v>12.6</v>
      </c>
      <c r="C70" s="3">
        <v>10.7</v>
      </c>
      <c r="D70" s="3">
        <v>1.0900000000000001</v>
      </c>
      <c r="E70" s="3">
        <v>5.17</v>
      </c>
      <c r="F70" s="3">
        <v>3.92</v>
      </c>
      <c r="G70" s="3">
        <v>1.1299999999999999</v>
      </c>
      <c r="H70" s="3">
        <v>7.0000000000000007E-2</v>
      </c>
      <c r="I70" s="3">
        <v>0.28000000000000003</v>
      </c>
      <c r="J70" s="3">
        <v>1.2999999999999999E-2</v>
      </c>
      <c r="K70" s="3">
        <v>26.3</v>
      </c>
      <c r="L70" s="3">
        <v>0.57999999999999996</v>
      </c>
      <c r="M70" s="3">
        <v>175</v>
      </c>
      <c r="O70" s="3">
        <v>6.3</v>
      </c>
    </row>
    <row r="71" spans="1:22" x14ac:dyDescent="0.25">
      <c r="A71" s="3" t="s">
        <v>204</v>
      </c>
      <c r="B71" s="3">
        <v>14.4</v>
      </c>
      <c r="C71" s="3">
        <v>11.4</v>
      </c>
      <c r="D71" s="3">
        <v>0.74</v>
      </c>
      <c r="E71" s="3">
        <v>5.29</v>
      </c>
      <c r="F71" s="3">
        <v>4.1900000000000004</v>
      </c>
      <c r="G71" s="3">
        <v>1.1499999999999999</v>
      </c>
      <c r="H71" s="3">
        <v>0.05</v>
      </c>
      <c r="I71" s="3">
        <v>0.31</v>
      </c>
      <c r="J71" s="3">
        <v>6.5000000000000002E-2</v>
      </c>
      <c r="K71" s="3">
        <v>26.2</v>
      </c>
      <c r="L71" s="3">
        <v>0.59</v>
      </c>
      <c r="M71" s="3">
        <v>145</v>
      </c>
      <c r="O71" s="3">
        <v>5.0999999999999996</v>
      </c>
    </row>
    <row r="72" spans="1:22" x14ac:dyDescent="0.25">
      <c r="A72" s="3" t="s">
        <v>205</v>
      </c>
      <c r="B72" s="3">
        <v>15.9</v>
      </c>
      <c r="C72" s="3">
        <v>11.2</v>
      </c>
      <c r="D72" s="3">
        <v>0.96</v>
      </c>
      <c r="E72" s="3">
        <v>5.19</v>
      </c>
      <c r="F72" s="3">
        <v>4.04</v>
      </c>
      <c r="G72" s="3">
        <v>1.18</v>
      </c>
      <c r="H72" s="3">
        <v>0.05</v>
      </c>
      <c r="I72" s="3">
        <v>0.33</v>
      </c>
      <c r="J72" s="3" t="s">
        <v>194</v>
      </c>
      <c r="K72" s="3">
        <v>25.9</v>
      </c>
      <c r="L72" s="3">
        <v>0.61</v>
      </c>
      <c r="M72" s="3">
        <v>165</v>
      </c>
      <c r="O72" s="3">
        <v>6.1</v>
      </c>
    </row>
    <row r="73" spans="1:22" x14ac:dyDescent="0.25">
      <c r="A73" s="3" t="s">
        <v>195</v>
      </c>
      <c r="C73" s="3">
        <v>10.9</v>
      </c>
      <c r="D73" s="3">
        <v>1.0900000000000001</v>
      </c>
      <c r="E73" s="3">
        <v>5.57</v>
      </c>
      <c r="F73" s="3">
        <v>3.9</v>
      </c>
      <c r="G73" s="3">
        <v>1.1399999999999999</v>
      </c>
      <c r="H73" s="3">
        <v>0.06</v>
      </c>
      <c r="I73" s="3">
        <v>0.3</v>
      </c>
      <c r="J73" s="3">
        <v>0.04</v>
      </c>
      <c r="K73" s="3">
        <v>26.4</v>
      </c>
      <c r="L73" s="3">
        <v>0.59</v>
      </c>
      <c r="M73" s="3">
        <v>183</v>
      </c>
    </row>
    <row r="74" spans="1:22" x14ac:dyDescent="0.25">
      <c r="A74" s="3" t="s">
        <v>206</v>
      </c>
      <c r="C74" s="3">
        <v>0.4</v>
      </c>
      <c r="D74" s="3">
        <v>0.42</v>
      </c>
      <c r="E74" s="3">
        <v>0.24</v>
      </c>
      <c r="F74" s="3">
        <v>0.2</v>
      </c>
      <c r="G74" s="3">
        <v>7.0000000000000007E-2</v>
      </c>
      <c r="H74" s="3">
        <v>0.02</v>
      </c>
      <c r="I74" s="3">
        <v>0.02</v>
      </c>
      <c r="J74" s="3">
        <v>0.02</v>
      </c>
      <c r="K74" s="3">
        <v>0.7</v>
      </c>
      <c r="L74" s="3">
        <v>0.03</v>
      </c>
      <c r="M74" s="3">
        <v>35</v>
      </c>
    </row>
    <row r="75" spans="1:22" x14ac:dyDescent="0.25">
      <c r="A75" s="3" t="s">
        <v>207</v>
      </c>
      <c r="C75" s="3">
        <v>10.7</v>
      </c>
      <c r="D75" s="3">
        <v>0.17</v>
      </c>
      <c r="E75" s="3">
        <v>5.49</v>
      </c>
      <c r="F75" s="3">
        <v>3.83</v>
      </c>
      <c r="G75" s="3">
        <v>1.06</v>
      </c>
      <c r="H75" s="3">
        <v>7.0000000000000007E-2</v>
      </c>
      <c r="I75" s="3">
        <v>0.34</v>
      </c>
      <c r="J75" s="3">
        <v>0.05</v>
      </c>
      <c r="K75" s="3">
        <v>26.7</v>
      </c>
      <c r="L75" s="3">
        <v>0.61</v>
      </c>
      <c r="M75" s="3">
        <v>171</v>
      </c>
    </row>
    <row r="76" spans="1:22" x14ac:dyDescent="0.25">
      <c r="A76" s="3" t="s">
        <v>206</v>
      </c>
      <c r="C76" s="3">
        <v>0.6</v>
      </c>
      <c r="D76" s="3">
        <v>0.01</v>
      </c>
      <c r="E76" s="3">
        <v>0.31</v>
      </c>
      <c r="F76" s="3">
        <v>0.22</v>
      </c>
      <c r="G76" s="3">
        <v>0.09</v>
      </c>
      <c r="H76" s="3">
        <v>0.02</v>
      </c>
      <c r="I76" s="3">
        <v>0.03</v>
      </c>
      <c r="J76" s="3">
        <v>0</v>
      </c>
      <c r="K76" s="3">
        <v>0.4</v>
      </c>
      <c r="L76" s="3">
        <v>0.04</v>
      </c>
      <c r="M76" s="3">
        <v>16</v>
      </c>
    </row>
    <row r="77" spans="1:22" x14ac:dyDescent="0.25">
      <c r="A77" s="3" t="s">
        <v>86</v>
      </c>
      <c r="B77" s="3" t="s">
        <v>190</v>
      </c>
      <c r="C77" s="3" t="s">
        <v>29</v>
      </c>
      <c r="D77" s="3" t="s">
        <v>210</v>
      </c>
      <c r="E77" s="3" t="s">
        <v>59</v>
      </c>
      <c r="F77" s="3" t="s">
        <v>32</v>
      </c>
      <c r="G77" s="3" t="s">
        <v>157</v>
      </c>
      <c r="H77" s="3" t="s">
        <v>158</v>
      </c>
      <c r="Q77" s="3" t="s">
        <v>29</v>
      </c>
      <c r="R77" s="3" t="s">
        <v>30</v>
      </c>
      <c r="S77" s="3" t="s">
        <v>31</v>
      </c>
      <c r="T77" s="3" t="s">
        <v>32</v>
      </c>
      <c r="U77" s="3" t="s">
        <v>33</v>
      </c>
      <c r="V77" s="3" t="s">
        <v>34</v>
      </c>
    </row>
    <row r="78" spans="1:22" x14ac:dyDescent="0.25">
      <c r="A78" s="3" t="s">
        <v>201</v>
      </c>
      <c r="B78" s="3">
        <v>9.5</v>
      </c>
      <c r="C78" s="3">
        <f>((C68*183)/(10.9*M68))-1</f>
        <v>1.7215326497571626E-2</v>
      </c>
      <c r="D78" s="3">
        <f>((D68*183)/(1.09*M68))-1</f>
        <v>0.83691311386940082</v>
      </c>
      <c r="E78" s="3">
        <f>((E68*183)/(5.57*M68))-1</f>
        <v>9.3864188404266358E-2</v>
      </c>
      <c r="F78" s="3">
        <f>((F68*183)/(3.9*M68))-1</f>
        <v>1.0226244343891411E-2</v>
      </c>
      <c r="G78" s="3">
        <f>((G68*183)/(1.14*M68))-1</f>
        <v>0.14256965944272459</v>
      </c>
      <c r="H78" s="3">
        <f>((H68*183)/(0.06*M68))-1</f>
        <v>0.97352941176470598</v>
      </c>
    </row>
    <row r="79" spans="1:22" x14ac:dyDescent="0.25">
      <c r="A79" s="3" t="s">
        <v>202</v>
      </c>
      <c r="B79" s="3">
        <v>11.1</v>
      </c>
      <c r="C79" s="3">
        <f t="shared" ref="C79:C82" si="0">((C69*183)/(10.9*M69))-1</f>
        <v>3.6967080410145625E-2</v>
      </c>
      <c r="D79" s="3">
        <f t="shared" ref="D79:D82" si="1">((D69*183)/(1.09*M69))-1</f>
        <v>0.46162978953049083</v>
      </c>
      <c r="E79" s="3">
        <f t="shared" ref="E79:E82" si="2">((E69*183)/(5.57*M69))-1</f>
        <v>1.0761432041398233E-2</v>
      </c>
      <c r="F79" s="3">
        <f t="shared" ref="F79:F82" si="3">((F69*183)/(3.9*M69))-1</f>
        <v>5.9909502262443404E-2</v>
      </c>
      <c r="G79" s="3">
        <f t="shared" ref="G79:G82" si="4">((G69*183)/(1.14*M69))-1</f>
        <v>9.5356037151702822E-2</v>
      </c>
      <c r="H79" s="3">
        <f t="shared" ref="H79:H82" si="5">((H69*183)/(0.06*M69))-1</f>
        <v>0.43529411764705905</v>
      </c>
    </row>
    <row r="80" spans="1:22" x14ac:dyDescent="0.25">
      <c r="A80" s="3" t="s">
        <v>203</v>
      </c>
      <c r="B80" s="3">
        <v>12.6</v>
      </c>
      <c r="C80" s="3">
        <f t="shared" si="0"/>
        <v>2.6526867627785E-2</v>
      </c>
      <c r="D80" s="3">
        <f t="shared" si="1"/>
        <v>4.5714285714285818E-2</v>
      </c>
      <c r="E80" s="3">
        <f t="shared" si="2"/>
        <v>-2.9381892793023834E-2</v>
      </c>
      <c r="F80" s="3">
        <f t="shared" si="3"/>
        <v>5.107692307692302E-2</v>
      </c>
      <c r="G80" s="3">
        <f t="shared" si="4"/>
        <v>3.6541353383458652E-2</v>
      </c>
      <c r="H80" s="3">
        <f t="shared" si="5"/>
        <v>0.21999999999999997</v>
      </c>
    </row>
    <row r="81" spans="1:22" x14ac:dyDescent="0.25">
      <c r="A81" s="3" t="s">
        <v>204</v>
      </c>
      <c r="B81" s="3">
        <v>14.4</v>
      </c>
      <c r="C81" s="3">
        <f t="shared" si="0"/>
        <v>0.31996203732995898</v>
      </c>
      <c r="D81" s="3">
        <f t="shared" si="1"/>
        <v>-0.1431825371717812</v>
      </c>
      <c r="E81" s="3">
        <f t="shared" si="2"/>
        <v>0.1986256422955488</v>
      </c>
      <c r="F81" s="3">
        <f t="shared" si="3"/>
        <v>0.35591511936339537</v>
      </c>
      <c r="G81" s="3">
        <f t="shared" si="4"/>
        <v>0.27313974591651546</v>
      </c>
      <c r="H81" s="3">
        <f t="shared" si="5"/>
        <v>5.1724137931034697E-2</v>
      </c>
    </row>
    <row r="82" spans="1:22" x14ac:dyDescent="0.25">
      <c r="A82" s="3" t="s">
        <v>205</v>
      </c>
      <c r="B82" s="3">
        <v>15.9</v>
      </c>
      <c r="C82" s="3">
        <f t="shared" si="0"/>
        <v>0.1396163469557965</v>
      </c>
      <c r="D82" s="3">
        <f t="shared" si="1"/>
        <v>-2.3185988323603079E-2</v>
      </c>
      <c r="E82" s="3">
        <f t="shared" si="2"/>
        <v>3.3425820140362328E-2</v>
      </c>
      <c r="F82" s="3">
        <f t="shared" si="3"/>
        <v>0.14890442890442901</v>
      </c>
      <c r="G82" s="3">
        <f t="shared" si="4"/>
        <v>0.14800637958532703</v>
      </c>
      <c r="H82" s="3">
        <f t="shared" si="5"/>
        <v>-7.5757575757575801E-2</v>
      </c>
    </row>
    <row r="88" spans="1:22" x14ac:dyDescent="0.25">
      <c r="A88" s="6" t="s">
        <v>117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7"/>
      <c r="N88" s="7"/>
    </row>
    <row r="89" spans="1:22" x14ac:dyDescent="0.25">
      <c r="B89" s="3" t="s">
        <v>115</v>
      </c>
      <c r="C89" s="3" t="s">
        <v>211</v>
      </c>
      <c r="D89" s="3" t="s">
        <v>210</v>
      </c>
      <c r="E89" s="3" t="s">
        <v>59</v>
      </c>
      <c r="F89" s="3" t="s">
        <v>32</v>
      </c>
      <c r="G89" s="3" t="s">
        <v>157</v>
      </c>
      <c r="H89" s="3" t="s">
        <v>158</v>
      </c>
      <c r="I89" s="5" t="s">
        <v>6</v>
      </c>
      <c r="J89" s="5" t="s">
        <v>7</v>
      </c>
      <c r="K89" s="5" t="s">
        <v>8</v>
      </c>
      <c r="L89" s="5" t="s">
        <v>10</v>
      </c>
      <c r="M89" s="11" t="s">
        <v>98</v>
      </c>
      <c r="N89" s="11" t="s">
        <v>66</v>
      </c>
      <c r="O89" s="11" t="s">
        <v>99</v>
      </c>
      <c r="P89" s="11" t="s">
        <v>9</v>
      </c>
      <c r="Q89" s="3" t="s">
        <v>29</v>
      </c>
      <c r="R89" s="3" t="s">
        <v>30</v>
      </c>
      <c r="S89" s="3" t="s">
        <v>31</v>
      </c>
      <c r="T89" s="3" t="s">
        <v>32</v>
      </c>
      <c r="U89" s="3" t="s">
        <v>33</v>
      </c>
      <c r="V89" s="3" t="s">
        <v>34</v>
      </c>
    </row>
    <row r="90" spans="1:22" x14ac:dyDescent="0.25">
      <c r="A90" s="3" t="s">
        <v>12</v>
      </c>
      <c r="B90" s="3">
        <v>0.30499999999999999</v>
      </c>
      <c r="C90" s="3">
        <v>-2.0560748E-2</v>
      </c>
      <c r="D90" s="3">
        <v>-0.235294118</v>
      </c>
      <c r="E90" s="3">
        <v>-8.1967212999999997E-2</v>
      </c>
      <c r="F90" s="3">
        <v>-1.8276761999999998E-2</v>
      </c>
      <c r="G90" s="3">
        <v>-0.235849057</v>
      </c>
      <c r="H90" s="3">
        <v>-0.428571429</v>
      </c>
      <c r="I90" s="5">
        <v>0.27</v>
      </c>
      <c r="J90" s="5">
        <v>0.05</v>
      </c>
      <c r="K90" s="5">
        <v>26.82</v>
      </c>
      <c r="L90" s="5">
        <v>0.57999999999999996</v>
      </c>
      <c r="M90" s="5"/>
      <c r="N90" s="5"/>
      <c r="O90" s="5"/>
      <c r="P90" s="5">
        <v>0.01</v>
      </c>
    </row>
    <row r="91" spans="1:22" x14ac:dyDescent="0.25">
      <c r="A91" s="3" t="s">
        <v>13</v>
      </c>
      <c r="B91" s="3">
        <v>0.61</v>
      </c>
      <c r="C91" s="3">
        <v>-5.8139530000000002E-3</v>
      </c>
      <c r="D91" s="3">
        <v>-0.18125854999999999</v>
      </c>
      <c r="E91" s="3">
        <v>-1.6679375E-2</v>
      </c>
      <c r="F91" s="3">
        <v>4.5691910000000002E-3</v>
      </c>
      <c r="G91" s="3">
        <v>-0.20277534</v>
      </c>
      <c r="H91" s="3">
        <v>-5.8139530000000002E-3</v>
      </c>
      <c r="I91" s="5">
        <v>0.27</v>
      </c>
      <c r="J91" s="5">
        <v>0.04</v>
      </c>
      <c r="K91" s="5">
        <v>26.2</v>
      </c>
      <c r="L91" s="5">
        <v>0.59</v>
      </c>
      <c r="M91" s="5"/>
      <c r="N91" s="5"/>
      <c r="O91" s="5"/>
      <c r="P91" s="5">
        <v>0.01</v>
      </c>
    </row>
    <row r="92" spans="1:22" x14ac:dyDescent="0.25">
      <c r="A92" s="3" t="s">
        <v>14</v>
      </c>
      <c r="B92" s="3">
        <v>0.91</v>
      </c>
      <c r="C92" s="3">
        <v>6.0316750000000002E-2</v>
      </c>
      <c r="D92" s="3">
        <v>-0.15674533299999999</v>
      </c>
      <c r="E92" s="3">
        <v>-1.7080593000000002E-2</v>
      </c>
      <c r="F92" s="3">
        <v>6.9401667E-2</v>
      </c>
      <c r="G92" s="3">
        <v>-0.178906338</v>
      </c>
      <c r="H92" s="3">
        <v>-0.26860564599999998</v>
      </c>
      <c r="I92" s="5">
        <v>0.28000000000000003</v>
      </c>
      <c r="J92" s="5">
        <v>0.03</v>
      </c>
      <c r="K92" s="5">
        <v>27.3</v>
      </c>
      <c r="L92" s="5">
        <v>0.59</v>
      </c>
      <c r="M92" s="5"/>
      <c r="N92" s="5"/>
      <c r="O92" s="5"/>
      <c r="P92" s="5">
        <v>0.01</v>
      </c>
    </row>
    <row r="93" spans="1:22" x14ac:dyDescent="0.25">
      <c r="A93" s="3" t="s">
        <v>15</v>
      </c>
      <c r="B93" s="3">
        <v>1.22</v>
      </c>
      <c r="C93" s="3">
        <v>6.2286970999999997E-2</v>
      </c>
      <c r="D93" s="3">
        <v>-0.230795848</v>
      </c>
      <c r="E93" s="3">
        <v>-8.1967212999999997E-2</v>
      </c>
      <c r="F93" s="3">
        <v>1.1135002E-2</v>
      </c>
      <c r="G93" s="3">
        <v>-0.23135405100000001</v>
      </c>
      <c r="H93" s="3">
        <v>-0.13781512600000001</v>
      </c>
      <c r="I93" s="5">
        <v>0.26</v>
      </c>
      <c r="J93" s="5">
        <v>0.04</v>
      </c>
      <c r="K93" s="5">
        <v>26.93</v>
      </c>
      <c r="L93" s="5">
        <v>0.6</v>
      </c>
      <c r="M93" s="5"/>
      <c r="N93" s="5"/>
      <c r="O93" s="5"/>
      <c r="P93" s="5">
        <v>0.01</v>
      </c>
    </row>
    <row r="94" spans="1:22" x14ac:dyDescent="0.25">
      <c r="A94" s="3" t="s">
        <v>116</v>
      </c>
      <c r="B94" s="3">
        <v>1.52</v>
      </c>
      <c r="C94" s="3">
        <v>4.6822982999999999E-2</v>
      </c>
      <c r="D94" s="3">
        <v>-0.28576401000000001</v>
      </c>
      <c r="E94" s="3">
        <v>-4.5419478999999999E-2</v>
      </c>
      <c r="F94" s="3">
        <v>1.4476185000000001E-2</v>
      </c>
      <c r="G94" s="3">
        <v>-0.27453388400000001</v>
      </c>
      <c r="H94" s="3">
        <v>1.1834320000000001E-2</v>
      </c>
      <c r="I94" s="5">
        <v>0.25</v>
      </c>
      <c r="J94" s="5">
        <v>0.05</v>
      </c>
      <c r="K94" s="5">
        <v>26.47</v>
      </c>
      <c r="L94" s="5">
        <v>0.57999999999999996</v>
      </c>
      <c r="M94" s="5"/>
      <c r="N94" s="5"/>
      <c r="O94" s="5"/>
      <c r="P94" s="5">
        <v>0.01</v>
      </c>
    </row>
    <row r="95" spans="1:22" x14ac:dyDescent="0.25">
      <c r="A95" s="3" t="s">
        <v>16</v>
      </c>
      <c r="B95" s="3">
        <v>1.83</v>
      </c>
      <c r="C95" s="3">
        <v>7.2757289000000003E-2</v>
      </c>
      <c r="D95" s="3">
        <v>-0.21697780899999999</v>
      </c>
      <c r="E95" s="3">
        <v>-4.5300223000000001E-2</v>
      </c>
      <c r="F95" s="3">
        <v>1.3258079000000001E-2</v>
      </c>
      <c r="G95" s="3">
        <v>-0.25618574199999999</v>
      </c>
      <c r="H95" s="3">
        <v>-0.41488451700000001</v>
      </c>
      <c r="I95" s="5">
        <v>0.26</v>
      </c>
      <c r="J95" s="5">
        <v>0.05</v>
      </c>
      <c r="K95" s="5">
        <v>26.69</v>
      </c>
      <c r="L95" s="5">
        <v>0.56999999999999995</v>
      </c>
      <c r="M95" s="5"/>
      <c r="N95" s="5"/>
      <c r="O95" s="5"/>
      <c r="P95" s="5">
        <v>0.01</v>
      </c>
    </row>
    <row r="96" spans="1:22" x14ac:dyDescent="0.25">
      <c r="A96" s="3" t="s">
        <v>17</v>
      </c>
      <c r="B96" s="3">
        <v>2.13</v>
      </c>
      <c r="C96" s="3">
        <v>-8.6532863000000002E-2</v>
      </c>
      <c r="D96" s="3">
        <v>-0.34040501400000001</v>
      </c>
      <c r="E96" s="3">
        <v>-3.2001570999999999E-2</v>
      </c>
      <c r="F96" s="3">
        <v>-0.107049608</v>
      </c>
      <c r="G96" s="3">
        <v>-0.35648004900000002</v>
      </c>
      <c r="H96" s="3">
        <v>-0.46604215500000001</v>
      </c>
      <c r="I96" s="5">
        <v>0.27</v>
      </c>
      <c r="J96" s="5">
        <v>0.05</v>
      </c>
      <c r="K96" s="5">
        <v>27.7</v>
      </c>
      <c r="L96" s="5">
        <v>0.56999999999999995</v>
      </c>
      <c r="M96" s="5"/>
      <c r="N96" s="5"/>
      <c r="O96" s="5"/>
      <c r="P96" s="5">
        <v>0.01</v>
      </c>
    </row>
    <row r="97" spans="1:22" x14ac:dyDescent="0.25">
      <c r="A97" s="3" t="s">
        <v>18</v>
      </c>
      <c r="B97" s="3">
        <v>2.44</v>
      </c>
      <c r="C97" s="3">
        <v>-5.2925870999999999E-2</v>
      </c>
      <c r="D97" s="3">
        <v>-0.37132352899999999</v>
      </c>
      <c r="E97" s="3">
        <v>-9.7912746999999994E-2</v>
      </c>
      <c r="F97" s="3">
        <v>-4.8703417999999998E-2</v>
      </c>
      <c r="G97" s="3">
        <v>-0.330885506</v>
      </c>
      <c r="H97" s="3">
        <v>-0.58360389599999996</v>
      </c>
      <c r="I97" s="5">
        <v>0.28000000000000003</v>
      </c>
      <c r="J97" s="5">
        <v>0.05</v>
      </c>
      <c r="K97" s="5">
        <v>26.9</v>
      </c>
      <c r="L97" s="5">
        <v>0.57999999999999996</v>
      </c>
      <c r="M97" s="5"/>
      <c r="N97" s="5"/>
      <c r="O97" s="5"/>
      <c r="P97" s="5">
        <v>0.01</v>
      </c>
    </row>
    <row r="98" spans="1:22" x14ac:dyDescent="0.25">
      <c r="A98" s="3" t="s">
        <v>19</v>
      </c>
      <c r="B98" s="3">
        <v>3.35</v>
      </c>
      <c r="C98" s="3">
        <v>-1.4799339999999999E-2</v>
      </c>
      <c r="D98" s="3">
        <v>-0.349134948</v>
      </c>
      <c r="E98" s="3">
        <v>-0.109817437</v>
      </c>
      <c r="F98" s="3">
        <v>-4.6229460000000002E-3</v>
      </c>
      <c r="G98" s="3">
        <v>-0.25033296300000002</v>
      </c>
      <c r="H98" s="3">
        <v>-0.71260504199999997</v>
      </c>
      <c r="I98" s="5">
        <v>0.27</v>
      </c>
      <c r="J98" s="5">
        <v>0.04</v>
      </c>
      <c r="K98" s="5">
        <v>26.9</v>
      </c>
      <c r="L98" s="5">
        <v>0.57999999999999996</v>
      </c>
      <c r="M98" s="5"/>
      <c r="N98" s="5"/>
      <c r="O98" s="5"/>
      <c r="P98" s="5">
        <v>0.01</v>
      </c>
    </row>
    <row r="99" spans="1:22" x14ac:dyDescent="0.25">
      <c r="A99" s="3" t="s">
        <v>20</v>
      </c>
      <c r="B99" s="3">
        <v>3.96</v>
      </c>
      <c r="C99" s="3">
        <v>1.6296379E-2</v>
      </c>
      <c r="D99" s="3">
        <v>-0.39767523799999999</v>
      </c>
      <c r="E99" s="3">
        <v>-2.8929605000000001E-2</v>
      </c>
      <c r="F99" s="3">
        <v>2.5640620000000002E-3</v>
      </c>
      <c r="G99" s="3">
        <v>-0.26584566700000001</v>
      </c>
      <c r="H99" s="3">
        <v>0.17023096700000001</v>
      </c>
      <c r="I99" s="5">
        <v>0.27</v>
      </c>
      <c r="J99" s="5">
        <v>0.05</v>
      </c>
      <c r="K99" s="5">
        <v>26.5</v>
      </c>
      <c r="L99" s="5">
        <v>0.56000000000000005</v>
      </c>
      <c r="M99" s="5"/>
      <c r="N99" s="5"/>
      <c r="O99" s="5"/>
      <c r="P99" s="5">
        <v>0.01</v>
      </c>
    </row>
    <row r="100" spans="1:22" x14ac:dyDescent="0.25">
      <c r="A100" s="3" t="s">
        <v>21</v>
      </c>
      <c r="B100" s="3">
        <v>4.57</v>
      </c>
      <c r="C100" s="3">
        <v>0.151058796</v>
      </c>
      <c r="D100" s="3">
        <v>-0.29970215900000002</v>
      </c>
      <c r="E100" s="3">
        <v>6.1254540000000003E-2</v>
      </c>
      <c r="F100" s="3">
        <v>8.2278481000000001E-2</v>
      </c>
      <c r="G100" s="3">
        <v>-0.16276570300000001</v>
      </c>
      <c r="H100" s="3">
        <v>-0.53616636500000003</v>
      </c>
      <c r="I100" s="5">
        <v>0.25</v>
      </c>
      <c r="J100" s="5">
        <v>0.06</v>
      </c>
      <c r="K100" s="5">
        <v>27</v>
      </c>
      <c r="L100" s="5">
        <v>0.57999999999999996</v>
      </c>
      <c r="M100" s="5"/>
      <c r="N100" s="5"/>
      <c r="O100" s="5"/>
      <c r="P100" s="5">
        <v>0.01</v>
      </c>
    </row>
    <row r="101" spans="1:22" x14ac:dyDescent="0.25">
      <c r="A101" s="3" t="s">
        <v>22</v>
      </c>
      <c r="B101" s="3">
        <v>5.48</v>
      </c>
      <c r="C101" s="3">
        <v>-9.8197596999999998E-2</v>
      </c>
      <c r="D101" s="3">
        <v>-0.44731738799999998</v>
      </c>
      <c r="E101" s="3">
        <v>5.6650757000000003E-2</v>
      </c>
      <c r="F101" s="3">
        <v>-0.124221731</v>
      </c>
      <c r="G101" s="3">
        <v>-0.32635289200000001</v>
      </c>
      <c r="H101" s="3">
        <v>0.87912087900000002</v>
      </c>
      <c r="I101" s="5">
        <v>0.25</v>
      </c>
      <c r="J101" s="5">
        <v>0.04</v>
      </c>
      <c r="K101" s="5">
        <v>27.2</v>
      </c>
      <c r="L101" s="5">
        <v>0.54</v>
      </c>
      <c r="M101" s="5"/>
      <c r="N101" s="5"/>
      <c r="O101" s="5"/>
      <c r="P101" s="5">
        <v>0.01</v>
      </c>
    </row>
    <row r="102" spans="1:22" x14ac:dyDescent="0.25">
      <c r="A102" s="3" t="s">
        <v>23</v>
      </c>
      <c r="B102" s="3">
        <v>6.4</v>
      </c>
      <c r="C102" s="3">
        <v>-0.15358255500000001</v>
      </c>
      <c r="D102" s="3">
        <v>-0.41456582600000003</v>
      </c>
      <c r="E102" s="3">
        <v>-9.2956224000000004E-2</v>
      </c>
      <c r="F102" s="3">
        <v>-0.14012184499999999</v>
      </c>
      <c r="G102" s="3">
        <v>-0.274483378</v>
      </c>
      <c r="H102" s="3">
        <v>-0.61224489800000004</v>
      </c>
      <c r="I102" s="5">
        <v>0.26</v>
      </c>
      <c r="J102" s="5">
        <v>0.05</v>
      </c>
      <c r="K102" s="5">
        <v>27.6</v>
      </c>
      <c r="L102" s="5">
        <v>0.55000000000000004</v>
      </c>
      <c r="M102" s="5"/>
      <c r="N102" s="5"/>
      <c r="O102" s="5"/>
      <c r="P102" s="5">
        <v>0.01</v>
      </c>
    </row>
    <row r="103" spans="1:22" x14ac:dyDescent="0.25">
      <c r="A103" s="3" t="s">
        <v>24</v>
      </c>
      <c r="B103" s="3">
        <v>7.01</v>
      </c>
      <c r="C103" s="3">
        <v>3.4373028999999999E-2</v>
      </c>
      <c r="D103" s="3">
        <v>-0.38289426199999999</v>
      </c>
      <c r="E103" s="3">
        <v>-0.15786278100000001</v>
      </c>
      <c r="F103" s="3">
        <v>4.0862420000000003E-2</v>
      </c>
      <c r="G103" s="3">
        <v>-0.158756801</v>
      </c>
      <c r="H103" s="3">
        <v>4.9079755000000003E-2</v>
      </c>
      <c r="I103" s="5">
        <v>0.26</v>
      </c>
      <c r="J103" s="5">
        <v>0.03</v>
      </c>
      <c r="K103" s="5">
        <v>26.9</v>
      </c>
      <c r="L103" s="5">
        <v>0.56000000000000005</v>
      </c>
      <c r="M103" s="5"/>
      <c r="N103" s="5"/>
      <c r="O103" s="5"/>
      <c r="P103" s="5">
        <v>0.01</v>
      </c>
    </row>
    <row r="104" spans="1:22" x14ac:dyDescent="0.25">
      <c r="A104" s="3" t="s">
        <v>25</v>
      </c>
      <c r="B104" s="3">
        <v>7.31</v>
      </c>
      <c r="C104" s="3">
        <v>0.16042621600000001</v>
      </c>
      <c r="D104" s="3">
        <v>-0.35931060300000001</v>
      </c>
      <c r="E104" s="3">
        <v>3.7614401999999998E-2</v>
      </c>
      <c r="F104" s="3">
        <v>0.12329746699999999</v>
      </c>
      <c r="G104" s="3">
        <v>-0.106056964</v>
      </c>
      <c r="H104" s="3">
        <v>-0.53321201100000004</v>
      </c>
      <c r="I104" s="5">
        <v>0.27</v>
      </c>
      <c r="J104" s="5">
        <v>0.05</v>
      </c>
      <c r="K104" s="5">
        <v>26</v>
      </c>
      <c r="L104" s="5">
        <v>0.57999999999999996</v>
      </c>
      <c r="M104" s="5"/>
      <c r="N104" s="5"/>
      <c r="O104" s="5"/>
      <c r="P104" s="5">
        <v>0.01</v>
      </c>
    </row>
    <row r="105" spans="1:22" x14ac:dyDescent="0.25">
      <c r="A105" s="3" t="s">
        <v>26</v>
      </c>
      <c r="B105" s="3">
        <v>7.62</v>
      </c>
      <c r="C105" s="3">
        <v>5.6325506999999997E-2</v>
      </c>
      <c r="D105" s="3">
        <v>-0.38665710199999997</v>
      </c>
      <c r="E105" s="3">
        <v>0.109011173</v>
      </c>
      <c r="F105" s="3">
        <v>6.7184614000000004E-2</v>
      </c>
      <c r="G105" s="3">
        <v>-0.15404970100000001</v>
      </c>
      <c r="H105" s="3">
        <v>-0.404181185</v>
      </c>
      <c r="I105" s="5">
        <v>0.28000000000000003</v>
      </c>
      <c r="J105" s="5">
        <v>0.04</v>
      </c>
      <c r="K105" s="5">
        <v>26.7</v>
      </c>
      <c r="L105" s="5">
        <v>0.57999999999999996</v>
      </c>
      <c r="M105" s="5"/>
      <c r="N105" s="5"/>
      <c r="O105" s="5"/>
      <c r="P105" s="5">
        <v>0.01</v>
      </c>
    </row>
    <row r="110" spans="1:22" x14ac:dyDescent="0.25">
      <c r="A110" s="6" t="s">
        <v>118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7"/>
    </row>
    <row r="111" spans="1:22" x14ac:dyDescent="0.25">
      <c r="C111" s="3" t="s">
        <v>211</v>
      </c>
      <c r="D111" s="3" t="s">
        <v>210</v>
      </c>
      <c r="E111" s="3" t="s">
        <v>59</v>
      </c>
      <c r="F111" s="3" t="s">
        <v>32</v>
      </c>
      <c r="G111" s="3" t="s">
        <v>157</v>
      </c>
      <c r="H111" s="3" t="s">
        <v>158</v>
      </c>
      <c r="I111" s="5" t="s">
        <v>6</v>
      </c>
      <c r="J111" s="5" t="s">
        <v>7</v>
      </c>
      <c r="K111" s="5" t="s">
        <v>8</v>
      </c>
      <c r="L111" s="5" t="s">
        <v>10</v>
      </c>
      <c r="M111" s="11" t="s">
        <v>11</v>
      </c>
      <c r="N111" s="11" t="s">
        <v>66</v>
      </c>
      <c r="O111" s="11" t="s">
        <v>99</v>
      </c>
      <c r="P111" s="11" t="s">
        <v>9</v>
      </c>
      <c r="Q111" s="3" t="s">
        <v>29</v>
      </c>
      <c r="R111" s="3" t="s">
        <v>30</v>
      </c>
      <c r="S111" s="3" t="s">
        <v>31</v>
      </c>
      <c r="T111" s="3" t="s">
        <v>32</v>
      </c>
      <c r="U111" s="3" t="s">
        <v>33</v>
      </c>
      <c r="V111" s="3" t="s">
        <v>34</v>
      </c>
    </row>
    <row r="112" spans="1:22" x14ac:dyDescent="0.25">
      <c r="A112" s="3" t="s">
        <v>119</v>
      </c>
      <c r="B112" s="3">
        <v>0.30499999999999999</v>
      </c>
      <c r="C112" s="3">
        <v>4.8018050000000001E-3</v>
      </c>
      <c r="D112" s="3">
        <v>-0.71095334700000001</v>
      </c>
      <c r="E112" s="3">
        <v>1.3190126E-2</v>
      </c>
      <c r="F112" s="3">
        <v>5.8521650000000003E-3</v>
      </c>
      <c r="G112" s="3">
        <v>-0.239225986</v>
      </c>
      <c r="H112" s="3">
        <v>-0.298029557</v>
      </c>
      <c r="I112" s="5">
        <v>0.26</v>
      </c>
      <c r="J112" s="5">
        <v>0.05</v>
      </c>
      <c r="K112" s="5">
        <v>26.928603150000001</v>
      </c>
      <c r="L112" s="5">
        <v>0.55358316200000002</v>
      </c>
      <c r="M112" s="5">
        <v>174</v>
      </c>
      <c r="N112" s="5"/>
      <c r="O112" s="5"/>
      <c r="P112" s="5">
        <v>1.1373266E-2</v>
      </c>
    </row>
    <row r="113" spans="1:16" x14ac:dyDescent="0.25">
      <c r="A113" s="3" t="s">
        <v>120</v>
      </c>
      <c r="B113" s="3">
        <v>0.61</v>
      </c>
      <c r="C113" s="3">
        <v>-4.0213466000000003E-2</v>
      </c>
      <c r="D113" s="3">
        <v>-0.71423796799999995</v>
      </c>
      <c r="E113" s="3">
        <v>1.6766019999999999E-3</v>
      </c>
      <c r="F113" s="3">
        <v>-6.8997744999999999E-2</v>
      </c>
      <c r="G113" s="3">
        <v>-0.14089538900000001</v>
      </c>
      <c r="H113" s="3">
        <v>0.52678571399999996</v>
      </c>
      <c r="I113" s="5">
        <v>0.22</v>
      </c>
      <c r="J113" s="5">
        <v>7.0000000000000007E-2</v>
      </c>
      <c r="K113" s="5">
        <v>26.690538499999999</v>
      </c>
      <c r="L113" s="5">
        <v>0.53245632099999995</v>
      </c>
      <c r="M113" s="5">
        <v>176</v>
      </c>
      <c r="N113" s="5"/>
      <c r="O113" s="5"/>
      <c r="P113" s="5">
        <v>1.0865909E-2</v>
      </c>
    </row>
    <row r="114" spans="1:16" x14ac:dyDescent="0.25">
      <c r="A114" s="3" t="s">
        <v>121</v>
      </c>
      <c r="B114" s="3">
        <v>0.91</v>
      </c>
      <c r="C114" s="3">
        <v>-8.9697509999999998E-3</v>
      </c>
      <c r="D114" s="3">
        <v>-0.52384267299999998</v>
      </c>
      <c r="E114" s="3">
        <v>6.1596663000000003E-2</v>
      </c>
      <c r="F114" s="3">
        <v>9.1924539999999992E-3</v>
      </c>
      <c r="G114" s="3">
        <v>-6.6571733999999994E-2</v>
      </c>
      <c r="H114" s="3">
        <v>-0.13271343999999999</v>
      </c>
      <c r="I114" s="5">
        <v>0.24</v>
      </c>
      <c r="J114" s="5">
        <v>0.04</v>
      </c>
      <c r="K114" s="5">
        <v>26.74</v>
      </c>
      <c r="L114" s="5">
        <v>0.54</v>
      </c>
      <c r="M114" s="5">
        <v>169</v>
      </c>
      <c r="N114" s="5"/>
      <c r="O114" s="5"/>
      <c r="P114" s="5">
        <v>0.01</v>
      </c>
    </row>
    <row r="115" spans="1:16" x14ac:dyDescent="0.25">
      <c r="A115" s="3" t="s">
        <v>122</v>
      </c>
      <c r="B115" s="3">
        <v>1.22</v>
      </c>
      <c r="C115" s="3">
        <v>0.19105977800000001</v>
      </c>
      <c r="D115" s="3">
        <v>-0.62042175399999999</v>
      </c>
      <c r="E115" s="3">
        <v>0.1087741</v>
      </c>
      <c r="F115" s="3">
        <v>0.187792502</v>
      </c>
      <c r="G115" s="3">
        <v>-0.27741745299999998</v>
      </c>
      <c r="H115" s="3">
        <v>-0.53908355799999996</v>
      </c>
      <c r="I115" s="5">
        <v>0.24</v>
      </c>
      <c r="J115" s="5">
        <v>0.05</v>
      </c>
      <c r="K115" s="5">
        <v>26.65</v>
      </c>
      <c r="L115" s="5">
        <v>0.56999999999999995</v>
      </c>
      <c r="M115" s="5">
        <v>159</v>
      </c>
      <c r="N115" s="5"/>
      <c r="O115" s="5"/>
      <c r="P115" s="5">
        <v>0.01</v>
      </c>
    </row>
    <row r="116" spans="1:16" x14ac:dyDescent="0.25">
      <c r="A116" s="3" t="s">
        <v>123</v>
      </c>
      <c r="B116" s="3">
        <v>1.524</v>
      </c>
      <c r="C116" s="3">
        <v>-4.9445093000000002E-2</v>
      </c>
      <c r="D116" s="3">
        <v>-0.68566176499999998</v>
      </c>
      <c r="E116" s="3">
        <v>-0.107752732</v>
      </c>
      <c r="F116" s="3">
        <v>-6.7517949999999993E-2</v>
      </c>
      <c r="G116" s="3">
        <v>-0.43634917000000001</v>
      </c>
      <c r="H116" s="3">
        <v>-0.491071429</v>
      </c>
      <c r="I116" s="5">
        <v>0.24</v>
      </c>
      <c r="J116" s="5">
        <v>0.05</v>
      </c>
      <c r="K116" s="5">
        <v>27.43</v>
      </c>
      <c r="L116" s="5">
        <v>0.57999999999999996</v>
      </c>
      <c r="M116" s="5">
        <v>192</v>
      </c>
      <c r="N116" s="5"/>
      <c r="O116" s="5"/>
      <c r="P116" s="5">
        <v>0.01</v>
      </c>
    </row>
    <row r="117" spans="1:16" x14ac:dyDescent="0.25">
      <c r="A117" s="3" t="s">
        <v>124</v>
      </c>
      <c r="B117" s="3">
        <v>1.83</v>
      </c>
      <c r="C117" s="3">
        <v>-0.34855309099999998</v>
      </c>
      <c r="D117" s="3">
        <v>-0.63642806500000004</v>
      </c>
      <c r="E117" s="3">
        <v>-0.27447494900000002</v>
      </c>
      <c r="F117" s="3">
        <v>-0.34552832700000002</v>
      </c>
      <c r="G117" s="3">
        <v>-0.12425876</v>
      </c>
      <c r="H117" s="3">
        <v>0.37349397600000001</v>
      </c>
      <c r="I117" s="5">
        <v>0.22</v>
      </c>
      <c r="J117" s="5">
        <v>0.05</v>
      </c>
      <c r="K117" s="5">
        <v>28.77</v>
      </c>
      <c r="L117" s="5">
        <v>0.53</v>
      </c>
      <c r="M117" s="5">
        <v>249</v>
      </c>
      <c r="N117" s="5"/>
      <c r="O117" s="5"/>
      <c r="P117" s="5">
        <v>0.01</v>
      </c>
    </row>
    <row r="118" spans="1:16" x14ac:dyDescent="0.25">
      <c r="A118" s="3" t="s">
        <v>125</v>
      </c>
      <c r="B118" s="3">
        <v>2.13</v>
      </c>
      <c r="C118" s="3">
        <v>5.2939920000000001E-2</v>
      </c>
      <c r="D118" s="3">
        <v>-0.48268907599999999</v>
      </c>
      <c r="E118" s="3">
        <v>-2.6416861999999999E-2</v>
      </c>
      <c r="F118" s="3">
        <v>5.3681461999999999E-2</v>
      </c>
      <c r="G118" s="3">
        <v>-8.7769542000000006E-2</v>
      </c>
      <c r="H118" s="3">
        <v>-0.58122448999999998</v>
      </c>
      <c r="I118" s="5">
        <v>0.24</v>
      </c>
      <c r="J118" s="5">
        <v>0.06</v>
      </c>
      <c r="K118" s="5">
        <v>27.01</v>
      </c>
      <c r="L118" s="5">
        <v>0.57999999999999996</v>
      </c>
      <c r="M118" s="5">
        <v>175</v>
      </c>
      <c r="N118" s="5"/>
      <c r="O118" s="5"/>
      <c r="P118" s="5">
        <v>0.01</v>
      </c>
    </row>
    <row r="119" spans="1:16" x14ac:dyDescent="0.25">
      <c r="A119" s="3" t="s">
        <v>126</v>
      </c>
      <c r="B119" s="3">
        <v>2.44</v>
      </c>
      <c r="C119" s="3">
        <v>9.2056075000000001E-2</v>
      </c>
      <c r="D119" s="3">
        <v>-0.52100840299999995</v>
      </c>
      <c r="E119" s="3">
        <v>0.160616706</v>
      </c>
      <c r="F119" s="3">
        <v>0.100242447</v>
      </c>
      <c r="G119" s="3">
        <v>-2.3584909999999999E-3</v>
      </c>
      <c r="H119" s="3">
        <v>1.7857142999999999E-2</v>
      </c>
      <c r="I119" s="5">
        <v>0.23</v>
      </c>
      <c r="J119" s="5">
        <v>0.06</v>
      </c>
      <c r="K119" s="5">
        <v>25.65</v>
      </c>
      <c r="L119" s="5">
        <v>0.55000000000000004</v>
      </c>
      <c r="M119" s="5">
        <v>168</v>
      </c>
      <c r="N119" s="5"/>
      <c r="O119" s="5"/>
      <c r="P119" s="5">
        <v>0.01</v>
      </c>
    </row>
    <row r="120" spans="1:16" x14ac:dyDescent="0.25">
      <c r="A120" s="3" t="s">
        <v>127</v>
      </c>
      <c r="B120" s="3">
        <v>3.05</v>
      </c>
      <c r="C120" s="3">
        <v>0.242757009</v>
      </c>
      <c r="D120" s="3">
        <v>-0.47058823500000002</v>
      </c>
      <c r="E120" s="3">
        <v>0.21721311500000001</v>
      </c>
      <c r="F120" s="3">
        <v>0.239556136</v>
      </c>
      <c r="G120" s="3">
        <v>-0.12849707199999999</v>
      </c>
      <c r="H120" s="3">
        <v>-0.35714285699999998</v>
      </c>
      <c r="I120" s="5">
        <v>0.24</v>
      </c>
      <c r="J120" s="5">
        <v>0.05</v>
      </c>
      <c r="K120" s="5">
        <v>26.1</v>
      </c>
      <c r="L120" s="5">
        <v>0.57999999999999996</v>
      </c>
      <c r="M120" s="5">
        <v>152</v>
      </c>
      <c r="N120" s="5"/>
      <c r="O120" s="5"/>
      <c r="P120" s="5">
        <v>0.01</v>
      </c>
    </row>
    <row r="121" spans="1:16" x14ac:dyDescent="0.25">
      <c r="A121" s="3" t="s">
        <v>128</v>
      </c>
      <c r="B121" s="3">
        <v>3.35</v>
      </c>
      <c r="C121" s="3">
        <v>2.2252659000000001E-2</v>
      </c>
      <c r="D121" s="3">
        <v>-0.47971602400000002</v>
      </c>
      <c r="E121" s="3">
        <v>-5.8413416000000003E-2</v>
      </c>
      <c r="F121" s="3">
        <v>3.1511658999999997E-2</v>
      </c>
      <c r="G121" s="3">
        <v>-5.8127271000000001E-2</v>
      </c>
      <c r="H121" s="3">
        <v>-0.57881773400000003</v>
      </c>
      <c r="I121" s="5">
        <v>0.24</v>
      </c>
      <c r="J121" s="5">
        <v>0.04</v>
      </c>
      <c r="K121" s="5">
        <v>27.1</v>
      </c>
      <c r="L121" s="5">
        <v>0.59</v>
      </c>
      <c r="M121" s="5">
        <v>174</v>
      </c>
      <c r="N121" s="5"/>
      <c r="O121" s="5"/>
      <c r="P121" s="5">
        <v>0.01</v>
      </c>
    </row>
    <row r="122" spans="1:16" x14ac:dyDescent="0.25">
      <c r="A122" s="3" t="s">
        <v>129</v>
      </c>
      <c r="B122" s="3">
        <v>3.9620000000000002</v>
      </c>
      <c r="C122" s="3">
        <v>7.3030708E-2</v>
      </c>
      <c r="D122" s="3">
        <v>-0.50018268200000005</v>
      </c>
      <c r="E122" s="3">
        <v>9.1131248999999998E-2</v>
      </c>
      <c r="F122" s="3">
        <v>0.106482007</v>
      </c>
      <c r="G122" s="3">
        <v>-0.106974394</v>
      </c>
      <c r="H122" s="3">
        <v>-0.393078971</v>
      </c>
      <c r="I122" s="5">
        <v>0.25</v>
      </c>
      <c r="J122" s="5">
        <v>0.05</v>
      </c>
      <c r="K122" s="5">
        <v>26.3</v>
      </c>
      <c r="L122" s="5">
        <v>0.59</v>
      </c>
      <c r="M122" s="5">
        <v>161</v>
      </c>
      <c r="N122" s="5"/>
      <c r="O122" s="5"/>
      <c r="P122" s="5">
        <v>0.01</v>
      </c>
    </row>
    <row r="123" spans="1:16" x14ac:dyDescent="0.25">
      <c r="A123" s="3" t="s">
        <v>130</v>
      </c>
      <c r="B123" s="3">
        <v>4.57</v>
      </c>
      <c r="C123" s="3">
        <v>6.9225633999999994E-2</v>
      </c>
      <c r="D123" s="3">
        <v>-0.52100840299999995</v>
      </c>
      <c r="E123" s="3">
        <v>8.6455894000000005E-2</v>
      </c>
      <c r="F123" s="3">
        <v>8.4296904000000006E-2</v>
      </c>
      <c r="G123" s="3">
        <v>-0.12089251600000001</v>
      </c>
      <c r="H123" s="3">
        <v>0.30867346899999998</v>
      </c>
      <c r="I123" s="5">
        <v>0.25</v>
      </c>
      <c r="J123" s="5">
        <v>0.04</v>
      </c>
      <c r="K123" s="5">
        <v>26.7</v>
      </c>
      <c r="L123" s="5">
        <v>0.56999999999999995</v>
      </c>
      <c r="M123" s="5">
        <v>168</v>
      </c>
      <c r="N123" s="5"/>
      <c r="O123" s="5"/>
      <c r="P123" s="5">
        <v>0.01</v>
      </c>
    </row>
    <row r="124" spans="1:16" x14ac:dyDescent="0.25">
      <c r="A124" s="3" t="s">
        <v>131</v>
      </c>
      <c r="B124" s="3">
        <v>4.87</v>
      </c>
      <c r="C124" s="3">
        <v>-4.0223668999999997E-2</v>
      </c>
      <c r="D124" s="3">
        <v>-0.54791804399999999</v>
      </c>
      <c r="E124" s="3">
        <v>-5.1574875999999999E-2</v>
      </c>
      <c r="F124" s="3">
        <v>-1.1734679E-2</v>
      </c>
      <c r="G124" s="3">
        <v>-0.13066037699999999</v>
      </c>
      <c r="H124" s="3">
        <v>-0.176565008</v>
      </c>
      <c r="I124" s="5">
        <v>0.25</v>
      </c>
      <c r="J124" s="5">
        <v>0.04</v>
      </c>
      <c r="K124" s="5">
        <v>26.7</v>
      </c>
      <c r="L124" s="5">
        <v>0.56000000000000005</v>
      </c>
      <c r="M124" s="5">
        <v>178</v>
      </c>
      <c r="N124" s="5"/>
      <c r="O124" s="5"/>
      <c r="P124" s="5">
        <v>0.01</v>
      </c>
    </row>
    <row r="125" spans="1:16" x14ac:dyDescent="0.25">
      <c r="A125" s="3" t="s">
        <v>132</v>
      </c>
      <c r="B125" s="3">
        <v>5.4859999999999998</v>
      </c>
      <c r="C125" s="3">
        <v>-4.911215E-2</v>
      </c>
      <c r="D125" s="3">
        <v>-0.55294117600000003</v>
      </c>
      <c r="E125" s="3">
        <v>-3.278689E-3</v>
      </c>
      <c r="F125" s="3">
        <v>-1.5274151E-2</v>
      </c>
      <c r="G125" s="3">
        <v>-4.9359838000000003E-2</v>
      </c>
      <c r="H125" s="3">
        <v>-0.18571428600000001</v>
      </c>
      <c r="I125" s="5">
        <v>0.24</v>
      </c>
      <c r="J125" s="5">
        <v>0.04</v>
      </c>
      <c r="K125" s="5">
        <v>26.8</v>
      </c>
      <c r="L125" s="5">
        <v>0.55000000000000004</v>
      </c>
      <c r="M125" s="5">
        <v>180</v>
      </c>
      <c r="N125" s="5"/>
      <c r="O125" s="5"/>
      <c r="P125" s="5">
        <v>0.01</v>
      </c>
    </row>
    <row r="126" spans="1:16" x14ac:dyDescent="0.25">
      <c r="A126" s="3" t="s">
        <v>133</v>
      </c>
      <c r="B126" s="3">
        <v>6.4</v>
      </c>
      <c r="C126" s="3">
        <v>3.7833777999999998E-2</v>
      </c>
      <c r="D126" s="3">
        <v>-0.64075630299999997</v>
      </c>
      <c r="E126" s="3">
        <v>-1.3661202000000001E-2</v>
      </c>
      <c r="F126" s="3">
        <v>0.126818351</v>
      </c>
      <c r="G126" s="3">
        <v>7.5471698000000004E-2</v>
      </c>
      <c r="H126" s="3">
        <v>-0.70918367299999996</v>
      </c>
      <c r="I126" s="5">
        <v>0.25</v>
      </c>
      <c r="J126" s="5">
        <v>0.03</v>
      </c>
      <c r="K126" s="5">
        <v>26.8</v>
      </c>
      <c r="L126" s="5">
        <v>0.59</v>
      </c>
      <c r="M126" s="5">
        <v>168</v>
      </c>
      <c r="N126" s="5"/>
      <c r="O126" s="5"/>
      <c r="P126" s="5">
        <v>0.01</v>
      </c>
    </row>
    <row r="127" spans="1:16" x14ac:dyDescent="0.25">
      <c r="A127" s="3" t="s">
        <v>134</v>
      </c>
      <c r="B127" s="3">
        <v>7.01</v>
      </c>
      <c r="C127" s="3">
        <v>9.8961577999999994E-2</v>
      </c>
      <c r="D127" s="3">
        <v>-0.50326797400000001</v>
      </c>
      <c r="E127" s="3">
        <v>5.3632868E-2</v>
      </c>
      <c r="F127" s="3">
        <v>0.19335654199999999</v>
      </c>
      <c r="G127" s="3">
        <v>0.105345912</v>
      </c>
      <c r="H127" s="3">
        <v>-0.69841269800000005</v>
      </c>
      <c r="I127" s="5">
        <v>0.26</v>
      </c>
      <c r="J127" s="5">
        <v>0.04</v>
      </c>
      <c r="K127" s="5">
        <v>26.3</v>
      </c>
      <c r="L127" s="5">
        <v>0.61</v>
      </c>
      <c r="M127" s="5">
        <v>162</v>
      </c>
      <c r="N127" s="5"/>
      <c r="O127" s="5"/>
      <c r="P127" s="5">
        <v>0.01</v>
      </c>
    </row>
    <row r="128" spans="1:16" x14ac:dyDescent="0.25">
      <c r="A128" s="3" t="s">
        <v>135</v>
      </c>
      <c r="B128" s="3">
        <v>7.3150000000000004</v>
      </c>
      <c r="C128" s="3">
        <v>8.5150570999999994E-2</v>
      </c>
      <c r="D128" s="3">
        <v>-0.44117647100000001</v>
      </c>
      <c r="E128" s="3">
        <v>0.10554543600000001</v>
      </c>
      <c r="F128" s="3">
        <v>0.187844502</v>
      </c>
      <c r="G128" s="3">
        <v>0.173241852</v>
      </c>
      <c r="H128" s="3">
        <v>-0.39682539700000002</v>
      </c>
      <c r="I128" s="5">
        <v>0.27</v>
      </c>
      <c r="J128" s="5">
        <v>0.03</v>
      </c>
      <c r="K128" s="5">
        <v>26.8</v>
      </c>
      <c r="L128" s="5">
        <v>0.57999999999999996</v>
      </c>
      <c r="M128" s="5">
        <v>162</v>
      </c>
      <c r="N128" s="5"/>
      <c r="O128" s="5"/>
      <c r="P128" s="5">
        <v>0.01</v>
      </c>
    </row>
    <row r="129" spans="1:22" x14ac:dyDescent="0.25">
      <c r="A129" s="3" t="s">
        <v>136</v>
      </c>
      <c r="B129" s="3">
        <v>7.62</v>
      </c>
      <c r="C129" s="3">
        <v>0.17265444799999999</v>
      </c>
      <c r="D129" s="3">
        <v>-0.41214667700000002</v>
      </c>
      <c r="E129" s="3">
        <v>0.18117947600000001</v>
      </c>
      <c r="F129" s="3">
        <v>0.24375233099999999</v>
      </c>
      <c r="G129" s="3">
        <v>-0.22121014999999999</v>
      </c>
      <c r="H129" s="3">
        <v>-0.52411873799999997</v>
      </c>
      <c r="I129" s="5">
        <v>0.26</v>
      </c>
      <c r="J129" s="5">
        <v>0.03</v>
      </c>
      <c r="K129" s="5">
        <v>25.7</v>
      </c>
      <c r="L129" s="5">
        <v>0.6</v>
      </c>
      <c r="M129" s="5">
        <v>154</v>
      </c>
      <c r="N129" s="5"/>
      <c r="O129" s="5"/>
      <c r="P129" s="5">
        <v>0.01</v>
      </c>
    </row>
    <row r="134" spans="1:22" x14ac:dyDescent="0.25">
      <c r="A134" s="6" t="s">
        <v>137</v>
      </c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7"/>
      <c r="N134" s="7"/>
    </row>
    <row r="135" spans="1:22" x14ac:dyDescent="0.25">
      <c r="B135" s="4" t="s">
        <v>115</v>
      </c>
      <c r="C135" s="3" t="s">
        <v>211</v>
      </c>
      <c r="D135" s="3" t="s">
        <v>210</v>
      </c>
      <c r="E135" s="3" t="s">
        <v>59</v>
      </c>
      <c r="F135" s="3" t="s">
        <v>32</v>
      </c>
      <c r="G135" s="3" t="s">
        <v>157</v>
      </c>
      <c r="H135" s="3" t="s">
        <v>158</v>
      </c>
      <c r="I135" s="5" t="s">
        <v>6</v>
      </c>
      <c r="J135" s="5" t="s">
        <v>7</v>
      </c>
      <c r="K135" s="5" t="s">
        <v>8</v>
      </c>
      <c r="L135" s="5" t="s">
        <v>10</v>
      </c>
      <c r="M135" s="11" t="s">
        <v>11</v>
      </c>
      <c r="N135" s="11" t="s">
        <v>66</v>
      </c>
      <c r="O135" s="11" t="s">
        <v>99</v>
      </c>
      <c r="P135" s="11" t="s">
        <v>9</v>
      </c>
      <c r="Q135" s="3" t="s">
        <v>29</v>
      </c>
      <c r="R135" s="3" t="s">
        <v>30</v>
      </c>
      <c r="S135" s="3" t="s">
        <v>31</v>
      </c>
      <c r="T135" s="3" t="s">
        <v>32</v>
      </c>
      <c r="U135" s="3" t="s">
        <v>33</v>
      </c>
      <c r="V135" s="3" t="s">
        <v>34</v>
      </c>
    </row>
    <row r="136" spans="1:22" x14ac:dyDescent="0.25">
      <c r="A136" s="3" t="s">
        <v>138</v>
      </c>
      <c r="B136" s="4">
        <v>0.30499999999999999</v>
      </c>
      <c r="C136" s="3">
        <v>-0.35583033800000002</v>
      </c>
      <c r="D136" s="3">
        <v>-0.92262443400000005</v>
      </c>
      <c r="E136" s="3">
        <v>-0.35308953300000001</v>
      </c>
      <c r="F136" s="3">
        <v>-0.38008636299999998</v>
      </c>
      <c r="G136" s="3">
        <v>-0.55947024700000003</v>
      </c>
      <c r="H136" s="3">
        <v>-0.53021978000000003</v>
      </c>
      <c r="I136" s="5">
        <v>0.23</v>
      </c>
      <c r="J136" s="5">
        <v>0.08</v>
      </c>
      <c r="K136" s="5">
        <v>27.831430480000002</v>
      </c>
      <c r="L136" s="5">
        <v>0.62214800100000001</v>
      </c>
      <c r="M136" s="5">
        <v>260</v>
      </c>
      <c r="N136" s="5"/>
      <c r="O136" s="5"/>
      <c r="P136" s="5">
        <v>1.1796064E-2</v>
      </c>
    </row>
    <row r="137" spans="1:22" x14ac:dyDescent="0.25">
      <c r="A137" s="3" t="s">
        <v>139</v>
      </c>
      <c r="B137" s="4">
        <v>0.61</v>
      </c>
      <c r="C137" s="3">
        <v>-0.15938317799999999</v>
      </c>
      <c r="D137" s="3">
        <v>-0.89941176499999997</v>
      </c>
      <c r="E137" s="3">
        <v>-0.21663934400000001</v>
      </c>
      <c r="F137" s="3">
        <v>-0.169556136</v>
      </c>
      <c r="G137" s="3">
        <v>-0.403113208</v>
      </c>
      <c r="H137" s="3">
        <v>-0.75571428600000001</v>
      </c>
      <c r="I137" s="5">
        <v>0.24</v>
      </c>
      <c r="J137" s="5">
        <v>0.05</v>
      </c>
      <c r="K137" s="5">
        <v>27.19</v>
      </c>
      <c r="L137" s="5">
        <v>0.6</v>
      </c>
      <c r="M137" s="5">
        <v>200</v>
      </c>
      <c r="N137" s="5"/>
      <c r="O137" s="5"/>
      <c r="P137" s="5">
        <v>0.01</v>
      </c>
    </row>
    <row r="138" spans="1:22" x14ac:dyDescent="0.25">
      <c r="A138" s="3" t="s">
        <v>140</v>
      </c>
      <c r="B138" s="4">
        <v>0.91</v>
      </c>
      <c r="C138" s="3">
        <v>-0.26528409600000002</v>
      </c>
      <c r="D138" s="3">
        <v>-0.86647579399999997</v>
      </c>
      <c r="E138" s="3">
        <v>-0.15653561599999999</v>
      </c>
      <c r="F138" s="3">
        <v>-0.288800573</v>
      </c>
      <c r="G138" s="3">
        <v>-0.45036734</v>
      </c>
      <c r="H138" s="3">
        <v>-0.35145385600000001</v>
      </c>
      <c r="I138" s="5">
        <v>0.21</v>
      </c>
      <c r="J138" s="5">
        <v>7.0000000000000007E-2</v>
      </c>
      <c r="K138" s="5">
        <v>26.83</v>
      </c>
      <c r="L138" s="5">
        <v>0.59</v>
      </c>
      <c r="M138" s="5">
        <v>226</v>
      </c>
      <c r="N138" s="5"/>
      <c r="O138" s="5"/>
      <c r="P138" s="5">
        <v>0.01</v>
      </c>
    </row>
    <row r="139" spans="1:22" x14ac:dyDescent="0.25">
      <c r="A139" s="3" t="s">
        <v>141</v>
      </c>
      <c r="B139" s="4">
        <v>1.22</v>
      </c>
      <c r="C139" s="3">
        <v>-4.5162639999999999E-3</v>
      </c>
      <c r="D139" s="3">
        <v>-0.88761091000000003</v>
      </c>
      <c r="E139" s="3">
        <v>2.6650792E-2</v>
      </c>
      <c r="F139" s="3">
        <v>-3.2221363000000003E-2</v>
      </c>
      <c r="G139" s="3">
        <v>-0.28802571900000001</v>
      </c>
      <c r="H139" s="3">
        <v>-0.59058260200000001</v>
      </c>
      <c r="I139" s="5">
        <v>0.23</v>
      </c>
      <c r="J139" s="5">
        <v>0.06</v>
      </c>
      <c r="K139" s="5">
        <v>25.94</v>
      </c>
      <c r="L139" s="5">
        <v>0.61</v>
      </c>
      <c r="M139" s="5">
        <v>179</v>
      </c>
      <c r="N139" s="5"/>
      <c r="O139" s="5"/>
      <c r="P139" s="5">
        <v>0.01</v>
      </c>
    </row>
    <row r="140" spans="1:22" x14ac:dyDescent="0.25">
      <c r="A140" s="3" t="s">
        <v>142</v>
      </c>
      <c r="B140" s="4">
        <v>1.52</v>
      </c>
      <c r="C140" s="3">
        <v>-0.11316159000000001</v>
      </c>
      <c r="D140" s="3">
        <v>-0.84364523000000002</v>
      </c>
      <c r="E140" s="3">
        <v>-4.7821285999999998E-2</v>
      </c>
      <c r="F140" s="3">
        <v>-0.13943641000000001</v>
      </c>
      <c r="G140" s="3">
        <v>-0.32295434499999998</v>
      </c>
      <c r="H140" s="3">
        <v>-0.367135455</v>
      </c>
      <c r="I140" s="5">
        <v>0.23</v>
      </c>
      <c r="J140" s="5">
        <v>0.05</v>
      </c>
      <c r="K140" s="5">
        <v>28</v>
      </c>
      <c r="L140" s="5">
        <v>0.61</v>
      </c>
      <c r="M140" s="5">
        <v>193</v>
      </c>
      <c r="N140" s="5"/>
      <c r="O140" s="5"/>
      <c r="P140" s="5">
        <v>0.01</v>
      </c>
    </row>
    <row r="141" spans="1:22" x14ac:dyDescent="0.25">
      <c r="A141" s="3" t="s">
        <v>143</v>
      </c>
      <c r="B141" s="4">
        <v>1.83</v>
      </c>
      <c r="C141" s="3">
        <v>-8.4314220999999995E-2</v>
      </c>
      <c r="D141" s="3">
        <v>-0.61939586599999996</v>
      </c>
      <c r="E141" s="3">
        <v>-6.8941072000000006E-2</v>
      </c>
      <c r="F141" s="3">
        <v>-8.0502434999999997E-2</v>
      </c>
      <c r="G141" s="3">
        <v>-0.27623661399999999</v>
      </c>
      <c r="H141" s="3">
        <v>-0.47181467199999999</v>
      </c>
      <c r="I141" s="5">
        <v>0.23</v>
      </c>
      <c r="J141" s="5">
        <v>0.05</v>
      </c>
      <c r="K141" s="5">
        <v>27.01</v>
      </c>
      <c r="L141" s="5">
        <v>0.6</v>
      </c>
      <c r="M141" s="5">
        <v>185</v>
      </c>
      <c r="N141" s="5"/>
      <c r="O141" s="5"/>
      <c r="P141" s="5">
        <v>0.01</v>
      </c>
    </row>
    <row r="142" spans="1:22" x14ac:dyDescent="0.25">
      <c r="A142" s="3" t="s">
        <v>144</v>
      </c>
      <c r="B142" s="4">
        <v>2.13</v>
      </c>
      <c r="C142" s="3">
        <v>-0.155734919</v>
      </c>
      <c r="D142" s="3">
        <v>-0.69518716599999997</v>
      </c>
      <c r="E142" s="3">
        <v>-8.4451068000000004E-2</v>
      </c>
      <c r="F142" s="3">
        <v>-0.15665796300000001</v>
      </c>
      <c r="G142" s="3">
        <v>-0.30746140700000002</v>
      </c>
      <c r="H142" s="3">
        <v>-0.50649350599999998</v>
      </c>
      <c r="I142" s="5">
        <v>0.22</v>
      </c>
      <c r="J142" s="5">
        <v>0.05</v>
      </c>
      <c r="K142" s="5">
        <v>28.12</v>
      </c>
      <c r="L142" s="5">
        <v>0.59</v>
      </c>
      <c r="M142" s="5">
        <v>198</v>
      </c>
      <c r="N142" s="5"/>
      <c r="O142" s="5"/>
      <c r="P142" s="5">
        <v>0.01</v>
      </c>
    </row>
    <row r="143" spans="1:22" x14ac:dyDescent="0.25">
      <c r="A143" s="3" t="s">
        <v>145</v>
      </c>
      <c r="B143" s="4">
        <v>2.44</v>
      </c>
      <c r="C143" s="3">
        <v>-0.126074766</v>
      </c>
      <c r="D143" s="3">
        <v>-0.62941176499999996</v>
      </c>
      <c r="E143" s="3">
        <v>-5.9016393E-2</v>
      </c>
      <c r="F143" s="3">
        <v>-0.121148825</v>
      </c>
      <c r="G143" s="3">
        <v>-0.27830188700000003</v>
      </c>
      <c r="H143" s="3">
        <v>2.8571428999999999E-2</v>
      </c>
      <c r="I143" s="5">
        <v>0.23</v>
      </c>
      <c r="J143" s="5">
        <v>0.05</v>
      </c>
      <c r="K143" s="5">
        <v>27.5</v>
      </c>
      <c r="L143" s="5">
        <v>0.61</v>
      </c>
      <c r="M143" s="5">
        <v>190</v>
      </c>
      <c r="N143" s="5"/>
      <c r="O143" s="5"/>
      <c r="P143" s="5">
        <v>0.01</v>
      </c>
    </row>
    <row r="144" spans="1:22" x14ac:dyDescent="0.25">
      <c r="A144" s="3" t="s">
        <v>146</v>
      </c>
      <c r="B144" s="4">
        <v>3.35</v>
      </c>
      <c r="C144" s="3">
        <v>-0.59855336100000001</v>
      </c>
      <c r="D144" s="3">
        <v>-0.81930257100000004</v>
      </c>
      <c r="E144" s="3">
        <v>-0.50947285799999997</v>
      </c>
      <c r="F144" s="3">
        <v>-0.62303591300000005</v>
      </c>
      <c r="G144" s="3">
        <v>-0.65224268399999996</v>
      </c>
      <c r="H144" s="3">
        <v>-0.41488451700000001</v>
      </c>
      <c r="I144" s="5">
        <v>0.23</v>
      </c>
      <c r="J144" s="5">
        <v>0.04</v>
      </c>
      <c r="K144" s="5">
        <v>31.2</v>
      </c>
      <c r="L144" s="5">
        <v>0.59</v>
      </c>
      <c r="M144" s="5">
        <v>334</v>
      </c>
      <c r="N144" s="5"/>
      <c r="O144" s="5"/>
      <c r="P144" s="5">
        <v>0.01</v>
      </c>
    </row>
    <row r="145" spans="1:22" x14ac:dyDescent="0.25">
      <c r="A145" s="3" t="s">
        <v>147</v>
      </c>
      <c r="B145" s="4">
        <v>3.96</v>
      </c>
      <c r="C145" s="3">
        <v>-9.6344865000000002E-2</v>
      </c>
      <c r="D145" s="3">
        <v>-0.52602402199999998</v>
      </c>
      <c r="E145" s="3">
        <v>-0.142219552</v>
      </c>
      <c r="F145" s="3">
        <v>-5.7960711999999998E-2</v>
      </c>
      <c r="G145" s="3">
        <v>-0.21451150799999999</v>
      </c>
      <c r="H145" s="3">
        <v>-0.48840688100000001</v>
      </c>
      <c r="I145" s="5">
        <v>0.23</v>
      </c>
      <c r="J145" s="5">
        <v>0.05</v>
      </c>
      <c r="K145" s="5">
        <v>27</v>
      </c>
      <c r="L145" s="5">
        <v>0.56999999999999995</v>
      </c>
      <c r="M145" s="5">
        <v>191</v>
      </c>
      <c r="N145" s="5"/>
      <c r="O145" s="5"/>
      <c r="P145" s="5">
        <v>0.01</v>
      </c>
    </row>
    <row r="146" spans="1:22" x14ac:dyDescent="0.25">
      <c r="A146" s="3" t="s">
        <v>148</v>
      </c>
      <c r="B146" s="4">
        <v>4.57</v>
      </c>
      <c r="C146" s="3">
        <v>-9.9953785000000003E-2</v>
      </c>
      <c r="D146" s="3">
        <v>-0.55785391100000004</v>
      </c>
      <c r="E146" s="3">
        <v>-3.4768510000000002E-2</v>
      </c>
      <c r="F146" s="3">
        <v>-6.5345880999999995E-2</v>
      </c>
      <c r="G146" s="3">
        <v>-0.18453244899999999</v>
      </c>
      <c r="H146" s="3">
        <v>-0.46310832000000002</v>
      </c>
      <c r="I146" s="5">
        <v>0.24</v>
      </c>
      <c r="J146" s="5">
        <v>0.04</v>
      </c>
      <c r="K146" s="5">
        <v>27.3</v>
      </c>
      <c r="L146" s="5">
        <v>0.56000000000000005</v>
      </c>
      <c r="M146" s="5">
        <v>182</v>
      </c>
      <c r="N146" s="5"/>
      <c r="O146" s="5"/>
      <c r="P146" s="5">
        <v>0.01</v>
      </c>
    </row>
    <row r="147" spans="1:22" x14ac:dyDescent="0.25">
      <c r="A147" s="3" t="s">
        <v>149</v>
      </c>
      <c r="B147" s="4">
        <v>5.48</v>
      </c>
      <c r="C147" s="3">
        <v>0.16958747499999999</v>
      </c>
      <c r="D147" s="3">
        <v>-0.48744848299999999</v>
      </c>
      <c r="E147" s="3">
        <v>9.1155894000000001E-2</v>
      </c>
      <c r="F147" s="3">
        <v>0.242736692</v>
      </c>
      <c r="G147" s="3">
        <v>-2.3855306E-2</v>
      </c>
      <c r="H147" s="3">
        <v>-0.688808007</v>
      </c>
      <c r="I147" s="5">
        <v>0.27</v>
      </c>
      <c r="J147" s="5">
        <v>0.04</v>
      </c>
      <c r="K147" s="5">
        <v>26.3</v>
      </c>
      <c r="L147" s="5">
        <v>0.61</v>
      </c>
      <c r="M147" s="5">
        <v>157</v>
      </c>
      <c r="N147" s="5"/>
      <c r="O147" s="5"/>
      <c r="P147" s="5">
        <v>0.01</v>
      </c>
    </row>
    <row r="148" spans="1:22" x14ac:dyDescent="0.25">
      <c r="A148" s="3" t="s">
        <v>150</v>
      </c>
      <c r="B148" s="4">
        <v>6.4</v>
      </c>
      <c r="C148" s="3">
        <v>-0.27508209099999997</v>
      </c>
      <c r="D148" s="3">
        <v>-0.59220985699999995</v>
      </c>
      <c r="E148" s="3">
        <v>-8.0490330000000006E-3</v>
      </c>
      <c r="F148" s="3">
        <v>-0.28604191699999998</v>
      </c>
      <c r="G148" s="3">
        <v>-0.360530342</v>
      </c>
      <c r="H148" s="3">
        <v>1.090733591</v>
      </c>
      <c r="I148" s="5">
        <v>0.22</v>
      </c>
      <c r="J148" s="5">
        <v>0.1</v>
      </c>
      <c r="K148" s="5">
        <v>27.6</v>
      </c>
      <c r="L148" s="5">
        <v>0.54</v>
      </c>
      <c r="M148" s="5">
        <v>222</v>
      </c>
      <c r="N148" s="5"/>
      <c r="O148" s="5"/>
      <c r="P148" s="5">
        <v>0.01</v>
      </c>
    </row>
    <row r="149" spans="1:22" x14ac:dyDescent="0.25">
      <c r="A149" s="3" t="s">
        <v>151</v>
      </c>
      <c r="B149" s="4">
        <v>7.01</v>
      </c>
      <c r="C149" s="3">
        <v>-7.3947967000000003E-2</v>
      </c>
      <c r="D149" s="3">
        <v>-0.40190778999999999</v>
      </c>
      <c r="E149" s="3">
        <v>-1.0013292E-2</v>
      </c>
      <c r="F149" s="3">
        <v>-6.8435537000000005E-2</v>
      </c>
      <c r="G149" s="3">
        <v>-0.223916369</v>
      </c>
      <c r="H149" s="3">
        <v>-7.5675675999999997E-2</v>
      </c>
      <c r="I149" s="5">
        <v>0.22</v>
      </c>
      <c r="J149" s="5">
        <v>7.0000000000000007E-2</v>
      </c>
      <c r="K149" s="5">
        <v>26.6</v>
      </c>
      <c r="L149" s="5">
        <v>0.59</v>
      </c>
      <c r="M149" s="5">
        <v>185</v>
      </c>
      <c r="N149" s="5"/>
      <c r="O149" s="5"/>
      <c r="P149" s="5">
        <v>0.01</v>
      </c>
    </row>
    <row r="150" spans="1:22" x14ac:dyDescent="0.25">
      <c r="A150" s="3" t="s">
        <v>152</v>
      </c>
      <c r="B150" s="4">
        <v>7.31</v>
      </c>
      <c r="C150" s="3">
        <v>-0.26442196899999998</v>
      </c>
      <c r="D150" s="3">
        <v>-0.63255439199999997</v>
      </c>
      <c r="E150" s="3">
        <v>-0.27037951900000001</v>
      </c>
      <c r="F150" s="3">
        <v>-0.27626166899999999</v>
      </c>
      <c r="G150" s="3">
        <v>-0.381235461</v>
      </c>
      <c r="H150" s="3">
        <v>-0.44227005899999999</v>
      </c>
      <c r="I150" s="5">
        <v>0.22</v>
      </c>
      <c r="J150" s="5">
        <v>0.05</v>
      </c>
      <c r="K150" s="5">
        <v>28.3</v>
      </c>
      <c r="L150" s="5">
        <v>0.56000000000000005</v>
      </c>
      <c r="M150" s="5">
        <v>219</v>
      </c>
      <c r="N150" s="5"/>
      <c r="O150" s="5"/>
      <c r="P150" s="5">
        <v>0.01</v>
      </c>
    </row>
    <row r="151" spans="1:22" x14ac:dyDescent="0.25">
      <c r="A151" s="3" t="s">
        <v>153</v>
      </c>
      <c r="B151" s="4">
        <v>7.62</v>
      </c>
      <c r="C151" s="3">
        <v>-7.4766355000000007E-2</v>
      </c>
      <c r="D151" s="3">
        <v>-0.47058823500000002</v>
      </c>
      <c r="E151" s="3">
        <v>-0.152459016</v>
      </c>
      <c r="F151" s="3">
        <v>-7.1801566999999997E-2</v>
      </c>
      <c r="G151" s="3">
        <v>-0.227358491</v>
      </c>
      <c r="H151" s="3">
        <v>-0.61428571399999998</v>
      </c>
      <c r="I151" s="5">
        <v>0.23</v>
      </c>
      <c r="J151" s="5">
        <v>0.05</v>
      </c>
      <c r="K151" s="5">
        <v>27.8</v>
      </c>
      <c r="L151" s="5">
        <v>0.6</v>
      </c>
      <c r="M151" s="5">
        <v>190</v>
      </c>
      <c r="N151" s="5"/>
      <c r="O151" s="5"/>
      <c r="P151" s="5">
        <v>0.01</v>
      </c>
    </row>
    <row r="152" spans="1:22" x14ac:dyDescent="0.25">
      <c r="B152" s="4"/>
      <c r="P152" s="4"/>
    </row>
    <row r="153" spans="1:22" x14ac:dyDescent="0.25">
      <c r="B153" s="4"/>
      <c r="P153" s="4"/>
    </row>
    <row r="156" spans="1:22" x14ac:dyDescent="0.25">
      <c r="A156" s="3" t="s">
        <v>208</v>
      </c>
      <c r="B156" s="3" t="s">
        <v>209</v>
      </c>
    </row>
    <row r="157" spans="1:22" x14ac:dyDescent="0.25">
      <c r="A157" s="3" t="s">
        <v>191</v>
      </c>
      <c r="B157" s="3" t="s">
        <v>190</v>
      </c>
      <c r="C157" s="3" t="s">
        <v>211</v>
      </c>
      <c r="D157" s="3" t="s">
        <v>210</v>
      </c>
      <c r="E157" s="3" t="s">
        <v>59</v>
      </c>
      <c r="F157" s="3" t="s">
        <v>32</v>
      </c>
      <c r="G157" s="3" t="s">
        <v>157</v>
      </c>
      <c r="H157" s="3" t="s">
        <v>158</v>
      </c>
      <c r="I157" s="5" t="s">
        <v>186</v>
      </c>
      <c r="J157" s="5" t="s">
        <v>187</v>
      </c>
      <c r="K157" s="5" t="s">
        <v>188</v>
      </c>
      <c r="L157" s="5" t="s">
        <v>189</v>
      </c>
      <c r="M157" s="5" t="s">
        <v>11</v>
      </c>
      <c r="N157" s="5"/>
      <c r="O157" s="5" t="s">
        <v>181</v>
      </c>
      <c r="Q157" s="3" t="s">
        <v>29</v>
      </c>
      <c r="R157" s="3" t="s">
        <v>30</v>
      </c>
      <c r="S157" s="3" t="s">
        <v>31</v>
      </c>
      <c r="T157" s="3" t="s">
        <v>32</v>
      </c>
      <c r="U157" s="3" t="s">
        <v>33</v>
      </c>
      <c r="V157" s="3" t="s">
        <v>34</v>
      </c>
    </row>
    <row r="158" spans="1:22" x14ac:dyDescent="0.25">
      <c r="A158" s="3" t="s">
        <v>161</v>
      </c>
      <c r="B158" s="3">
        <v>0.09</v>
      </c>
      <c r="C158" s="3">
        <v>10.43</v>
      </c>
      <c r="D158" s="3">
        <v>0.11</v>
      </c>
      <c r="E158" s="3">
        <v>5.08</v>
      </c>
      <c r="F158" s="3">
        <v>3.41</v>
      </c>
      <c r="G158" s="3">
        <v>0.78</v>
      </c>
      <c r="H158" s="3">
        <v>0.12</v>
      </c>
      <c r="I158" s="5">
        <v>0.4</v>
      </c>
      <c r="J158" s="5">
        <v>7.0000000000000007E-2</v>
      </c>
      <c r="K158" s="5">
        <v>27.02</v>
      </c>
      <c r="L158" s="5">
        <v>0.68</v>
      </c>
      <c r="M158" s="5">
        <v>204</v>
      </c>
      <c r="N158" s="5"/>
      <c r="O158" s="5">
        <v>7.2</v>
      </c>
    </row>
    <row r="159" spans="1:22" x14ac:dyDescent="0.25">
      <c r="A159" s="3" t="s">
        <v>162</v>
      </c>
      <c r="B159" s="3">
        <v>0.24</v>
      </c>
      <c r="C159" s="3">
        <v>11.96</v>
      </c>
      <c r="D159" s="3">
        <v>0.28999999999999998</v>
      </c>
      <c r="E159" s="3">
        <v>5.66</v>
      </c>
      <c r="F159" s="3">
        <v>4.24</v>
      </c>
      <c r="G159" s="3">
        <v>0.96</v>
      </c>
      <c r="H159" s="3">
        <v>0.06</v>
      </c>
      <c r="I159" s="5">
        <v>0.33</v>
      </c>
      <c r="J159" s="5">
        <v>0.27</v>
      </c>
      <c r="K159" s="5">
        <v>27.25</v>
      </c>
      <c r="L159" s="5">
        <v>0.7</v>
      </c>
      <c r="M159" s="5">
        <v>152</v>
      </c>
      <c r="N159" s="5"/>
      <c r="O159" s="5">
        <v>6.88</v>
      </c>
    </row>
    <row r="160" spans="1:22" x14ac:dyDescent="0.25">
      <c r="A160" s="3" t="s">
        <v>163</v>
      </c>
      <c r="B160" s="3">
        <v>0.39500000000000002</v>
      </c>
      <c r="C160" s="3">
        <v>10.8</v>
      </c>
      <c r="D160" s="3">
        <v>0.13</v>
      </c>
      <c r="E160" s="3">
        <v>5.47</v>
      </c>
      <c r="F160" s="3">
        <v>3.64</v>
      </c>
      <c r="G160" s="3">
        <v>0.87</v>
      </c>
      <c r="H160" s="3">
        <v>0.18</v>
      </c>
      <c r="I160" s="5">
        <v>0.36</v>
      </c>
      <c r="J160" s="5">
        <v>7.0000000000000007E-2</v>
      </c>
      <c r="K160" s="5">
        <v>26.08</v>
      </c>
      <c r="L160" s="5">
        <v>0.65</v>
      </c>
      <c r="M160" s="5">
        <v>165</v>
      </c>
      <c r="N160" s="5"/>
      <c r="O160" s="5">
        <v>7.14</v>
      </c>
    </row>
    <row r="161" spans="1:15" x14ac:dyDescent="0.25">
      <c r="A161" s="3" t="s">
        <v>164</v>
      </c>
      <c r="B161" s="3">
        <v>0.55000000000000004</v>
      </c>
      <c r="C161" s="3">
        <v>10.69</v>
      </c>
      <c r="D161" s="3">
        <v>0.14000000000000001</v>
      </c>
      <c r="E161" s="3">
        <v>5.36</v>
      </c>
      <c r="F161" s="3">
        <v>3.65</v>
      </c>
      <c r="G161" s="3">
        <v>0.86</v>
      </c>
      <c r="H161" s="3">
        <v>0.09</v>
      </c>
      <c r="I161" s="5">
        <v>0.27</v>
      </c>
      <c r="J161" s="5">
        <v>7.0000000000000007E-2</v>
      </c>
      <c r="K161" s="5">
        <v>26.79</v>
      </c>
      <c r="L161" s="5">
        <v>0.67</v>
      </c>
      <c r="M161" s="5">
        <v>171</v>
      </c>
      <c r="N161" s="5"/>
      <c r="O161" s="5">
        <v>6.4</v>
      </c>
    </row>
    <row r="162" spans="1:15" x14ac:dyDescent="0.25">
      <c r="A162" s="3" t="s">
        <v>165</v>
      </c>
      <c r="B162" s="3">
        <v>0.7</v>
      </c>
      <c r="C162" s="3">
        <v>10.74</v>
      </c>
      <c r="D162" s="3">
        <v>0.14000000000000001</v>
      </c>
      <c r="E162" s="3">
        <v>5.44</v>
      </c>
      <c r="F162" s="3">
        <v>3.74</v>
      </c>
      <c r="G162" s="3">
        <v>0.92</v>
      </c>
      <c r="H162" s="3">
        <v>0.05</v>
      </c>
      <c r="I162" s="5">
        <v>0.44</v>
      </c>
      <c r="J162" s="5">
        <v>0.05</v>
      </c>
      <c r="K162" s="5">
        <v>26.93</v>
      </c>
      <c r="L162" s="5">
        <v>0.65</v>
      </c>
      <c r="M162" s="5">
        <v>194</v>
      </c>
      <c r="N162" s="5"/>
      <c r="O162" s="5">
        <v>6.17</v>
      </c>
    </row>
    <row r="163" spans="1:15" x14ac:dyDescent="0.25">
      <c r="A163" s="3" t="s">
        <v>166</v>
      </c>
      <c r="B163" s="3">
        <v>1.1499999999999999</v>
      </c>
      <c r="C163" s="3">
        <v>11.33</v>
      </c>
      <c r="D163" s="3">
        <v>0.14000000000000001</v>
      </c>
      <c r="E163" s="3">
        <v>5.44</v>
      </c>
      <c r="F163" s="3">
        <v>3.98</v>
      </c>
      <c r="G163" s="3">
        <v>0.92</v>
      </c>
      <c r="H163" s="3">
        <v>0.05</v>
      </c>
      <c r="I163" s="5">
        <v>0.42</v>
      </c>
      <c r="J163" s="5">
        <v>0.06</v>
      </c>
      <c r="K163" s="5">
        <v>26.83</v>
      </c>
      <c r="L163" s="5">
        <v>0.67</v>
      </c>
      <c r="M163" s="5">
        <v>179</v>
      </c>
      <c r="N163" s="5"/>
      <c r="O163" s="5">
        <v>6.13</v>
      </c>
    </row>
    <row r="164" spans="1:15" x14ac:dyDescent="0.25">
      <c r="A164" s="3" t="s">
        <v>167</v>
      </c>
      <c r="B164" s="3">
        <v>1.6</v>
      </c>
      <c r="C164" s="3">
        <v>10.9</v>
      </c>
      <c r="D164" s="3">
        <v>0.11</v>
      </c>
      <c r="E164" s="3">
        <v>5.6</v>
      </c>
      <c r="F164" s="3">
        <v>3.69</v>
      </c>
      <c r="G164" s="3">
        <v>0.86</v>
      </c>
      <c r="H164" s="3">
        <v>0.09</v>
      </c>
      <c r="I164" s="5">
        <v>0.3</v>
      </c>
      <c r="J164" s="5">
        <v>0.06</v>
      </c>
      <c r="K164" s="5">
        <v>26.88</v>
      </c>
      <c r="L164" s="5">
        <v>0.66</v>
      </c>
      <c r="M164" s="5">
        <v>186</v>
      </c>
      <c r="N164" s="5"/>
      <c r="O164" s="5">
        <v>6.84</v>
      </c>
    </row>
    <row r="165" spans="1:15" x14ac:dyDescent="0.25">
      <c r="A165" s="3" t="s">
        <v>168</v>
      </c>
      <c r="B165" s="3">
        <v>2.5</v>
      </c>
      <c r="C165" s="3">
        <v>10.69</v>
      </c>
      <c r="D165" s="3">
        <v>0.12</v>
      </c>
      <c r="E165" s="3">
        <v>5.57</v>
      </c>
      <c r="F165" s="3">
        <v>3.73</v>
      </c>
      <c r="G165" s="3">
        <v>0.92</v>
      </c>
      <c r="H165" s="3">
        <v>0.06</v>
      </c>
      <c r="I165" s="5">
        <v>0.5</v>
      </c>
      <c r="J165" s="5">
        <v>0.06</v>
      </c>
      <c r="K165" s="5">
        <v>26.79</v>
      </c>
      <c r="L165" s="5">
        <v>0.65</v>
      </c>
      <c r="M165" s="5">
        <v>195</v>
      </c>
      <c r="N165" s="5"/>
      <c r="O165" s="5">
        <v>5.83</v>
      </c>
    </row>
    <row r="166" spans="1:15" x14ac:dyDescent="0.25">
      <c r="A166" s="3" t="s">
        <v>169</v>
      </c>
      <c r="B166" s="3">
        <v>3.45</v>
      </c>
      <c r="C166" s="3">
        <v>10.32</v>
      </c>
      <c r="D166" s="3">
        <v>0.11</v>
      </c>
      <c r="E166" s="3">
        <v>5.46</v>
      </c>
      <c r="F166" s="3">
        <v>3.63</v>
      </c>
      <c r="G166" s="3">
        <v>0.9</v>
      </c>
      <c r="H166" s="3">
        <v>0.05</v>
      </c>
      <c r="I166" s="5">
        <v>0.36</v>
      </c>
      <c r="J166" s="5">
        <v>0.04</v>
      </c>
      <c r="K166" s="5">
        <v>25.94</v>
      </c>
      <c r="L166" s="5">
        <v>0.62</v>
      </c>
      <c r="M166" s="5">
        <v>173</v>
      </c>
      <c r="N166" s="5"/>
      <c r="O166" s="5">
        <v>5.81</v>
      </c>
    </row>
    <row r="167" spans="1:15" x14ac:dyDescent="0.25">
      <c r="A167" s="3" t="s">
        <v>170</v>
      </c>
      <c r="B167" s="3">
        <v>4.4000000000000004</v>
      </c>
      <c r="C167" s="3">
        <v>9.16</v>
      </c>
      <c r="D167" s="3">
        <v>0.14000000000000001</v>
      </c>
      <c r="E167" s="3">
        <v>12.17</v>
      </c>
      <c r="F167" s="3">
        <v>2.4700000000000002</v>
      </c>
      <c r="G167" s="3">
        <v>1.03</v>
      </c>
      <c r="H167" s="3">
        <v>0.64</v>
      </c>
      <c r="I167" s="5">
        <v>0.37</v>
      </c>
      <c r="J167" s="5">
        <v>7.0000000000000007E-2</v>
      </c>
      <c r="K167" s="5">
        <v>24.4</v>
      </c>
      <c r="L167" s="5">
        <v>0.52</v>
      </c>
      <c r="M167" s="5">
        <v>171</v>
      </c>
      <c r="N167" s="5"/>
      <c r="O167" s="5">
        <v>7.68</v>
      </c>
    </row>
    <row r="168" spans="1:15" x14ac:dyDescent="0.25">
      <c r="A168" s="3" t="s">
        <v>171</v>
      </c>
      <c r="B168" s="3">
        <v>5.3</v>
      </c>
      <c r="C168" s="3">
        <v>9.84</v>
      </c>
      <c r="D168" s="3">
        <v>0.11</v>
      </c>
      <c r="E168" s="3">
        <v>5.26</v>
      </c>
      <c r="F168" s="3">
        <v>3.46</v>
      </c>
      <c r="G168" s="3">
        <v>0.89</v>
      </c>
      <c r="H168" s="3">
        <v>0.05</v>
      </c>
      <c r="I168" s="5">
        <v>0.33</v>
      </c>
      <c r="J168" s="5">
        <v>0.05</v>
      </c>
      <c r="K168" s="5">
        <v>26.55</v>
      </c>
      <c r="L168" s="5">
        <v>0.61</v>
      </c>
      <c r="M168" s="5">
        <v>203</v>
      </c>
      <c r="N168" s="5"/>
      <c r="O168" s="5">
        <v>5.63</v>
      </c>
    </row>
    <row r="169" spans="1:15" x14ac:dyDescent="0.25">
      <c r="A169" s="3" t="s">
        <v>172</v>
      </c>
      <c r="B169" s="3">
        <v>6.2</v>
      </c>
      <c r="C169" s="3">
        <v>11.06</v>
      </c>
      <c r="D169" s="3">
        <v>0.11</v>
      </c>
      <c r="E169" s="3">
        <v>5.97</v>
      </c>
      <c r="F169" s="3">
        <v>3.93</v>
      </c>
      <c r="G169" s="3">
        <v>1.05</v>
      </c>
      <c r="H169" s="3">
        <v>0.09</v>
      </c>
      <c r="I169" s="5">
        <v>0.28000000000000003</v>
      </c>
      <c r="J169" s="5">
        <v>0.06</v>
      </c>
      <c r="K169" s="5">
        <v>27.25</v>
      </c>
      <c r="L169" s="5">
        <v>0.67</v>
      </c>
      <c r="M169" s="5">
        <v>172</v>
      </c>
      <c r="N169" s="5"/>
      <c r="O169" s="5">
        <v>5.84</v>
      </c>
    </row>
    <row r="170" spans="1:15" x14ac:dyDescent="0.25">
      <c r="A170" s="3" t="s">
        <v>173</v>
      </c>
      <c r="B170" s="3">
        <v>10.8</v>
      </c>
      <c r="C170" s="3">
        <v>11.01</v>
      </c>
      <c r="D170" s="3">
        <v>0.09</v>
      </c>
      <c r="E170" s="3">
        <v>5.67</v>
      </c>
      <c r="F170" s="3">
        <v>3.88</v>
      </c>
      <c r="G170" s="3">
        <v>0.95</v>
      </c>
      <c r="H170" s="3">
        <v>0.1</v>
      </c>
      <c r="I170" s="5">
        <v>0.36</v>
      </c>
      <c r="J170" s="5">
        <v>0.05</v>
      </c>
      <c r="K170" s="5">
        <v>26.97</v>
      </c>
      <c r="L170" s="5">
        <v>0.63</v>
      </c>
      <c r="M170" s="5">
        <v>170</v>
      </c>
      <c r="N170" s="5"/>
      <c r="O170" s="5">
        <v>6.11</v>
      </c>
    </row>
    <row r="171" spans="1:15" x14ac:dyDescent="0.25">
      <c r="A171" s="3" t="s">
        <v>174</v>
      </c>
      <c r="B171" s="3">
        <v>15.3</v>
      </c>
      <c r="C171" s="3">
        <v>10.58</v>
      </c>
      <c r="D171" s="3">
        <v>0.11</v>
      </c>
      <c r="E171" s="3">
        <v>5.42</v>
      </c>
      <c r="F171" s="3">
        <v>3.88</v>
      </c>
      <c r="G171" s="3">
        <v>1.1000000000000001</v>
      </c>
      <c r="H171" s="3">
        <v>0.08</v>
      </c>
      <c r="I171" s="5">
        <v>0.35</v>
      </c>
      <c r="J171" s="5">
        <v>0.05</v>
      </c>
      <c r="K171" s="5">
        <v>26.41</v>
      </c>
      <c r="L171" s="5">
        <v>0.56999999999999995</v>
      </c>
      <c r="M171" s="5">
        <v>172</v>
      </c>
      <c r="N171" s="5"/>
      <c r="O171" s="5">
        <v>5.73</v>
      </c>
    </row>
    <row r="172" spans="1:15" x14ac:dyDescent="0.25">
      <c r="A172" s="3" t="s">
        <v>175</v>
      </c>
      <c r="B172" s="3">
        <v>19.899999999999999</v>
      </c>
      <c r="C172" s="3">
        <v>11.01</v>
      </c>
      <c r="D172" s="3">
        <v>0.13</v>
      </c>
      <c r="E172" s="3">
        <v>5.36</v>
      </c>
      <c r="F172" s="3">
        <v>3.95</v>
      </c>
      <c r="G172" s="3">
        <v>1.1200000000000001</v>
      </c>
      <c r="H172" s="3">
        <v>0.02</v>
      </c>
      <c r="I172" s="5">
        <v>0.32</v>
      </c>
      <c r="J172" s="5">
        <v>0.04</v>
      </c>
      <c r="K172" s="5">
        <v>26.93</v>
      </c>
      <c r="L172" s="5">
        <v>0.62</v>
      </c>
      <c r="M172" s="5">
        <v>155</v>
      </c>
      <c r="N172" s="5"/>
      <c r="O172" s="5">
        <v>5.57</v>
      </c>
    </row>
    <row r="173" spans="1:15" x14ac:dyDescent="0.25">
      <c r="A173" s="3" t="s">
        <v>176</v>
      </c>
      <c r="B173" s="3">
        <v>22.95</v>
      </c>
      <c r="C173" s="3">
        <v>10.74</v>
      </c>
      <c r="D173" s="3">
        <v>0.48</v>
      </c>
      <c r="E173" s="3">
        <v>5.2</v>
      </c>
      <c r="F173" s="3">
        <v>3.87</v>
      </c>
      <c r="G173" s="3">
        <v>1.29</v>
      </c>
      <c r="H173" s="3">
        <v>0.05</v>
      </c>
      <c r="I173" s="5">
        <v>0.37</v>
      </c>
      <c r="J173" s="5">
        <v>0.05</v>
      </c>
      <c r="K173" s="5">
        <v>26.37</v>
      </c>
      <c r="L173" s="5">
        <v>0.57999999999999996</v>
      </c>
      <c r="M173" s="5">
        <v>153</v>
      </c>
      <c r="N173" s="5"/>
      <c r="O173" s="5">
        <v>5.29</v>
      </c>
    </row>
    <row r="174" spans="1:15" x14ac:dyDescent="0.25">
      <c r="A174" s="3" t="s">
        <v>177</v>
      </c>
      <c r="B174" s="3">
        <v>24.5</v>
      </c>
      <c r="C174" s="3">
        <v>7.73</v>
      </c>
      <c r="D174" s="3">
        <v>1.85</v>
      </c>
      <c r="E174" s="3">
        <v>5.85</v>
      </c>
      <c r="F174" s="3">
        <v>2.6</v>
      </c>
      <c r="G174" s="3">
        <v>1.33</v>
      </c>
      <c r="H174" s="3">
        <v>0.19</v>
      </c>
      <c r="I174" s="5">
        <v>0.28000000000000003</v>
      </c>
      <c r="J174" s="5">
        <v>0.05</v>
      </c>
      <c r="K174" s="5">
        <v>27.67</v>
      </c>
      <c r="L174" s="5">
        <v>0.46</v>
      </c>
      <c r="M174" s="5">
        <v>231</v>
      </c>
      <c r="N174" s="5"/>
      <c r="O174" s="5">
        <v>8.16</v>
      </c>
    </row>
    <row r="175" spans="1:15" x14ac:dyDescent="0.25">
      <c r="A175" s="3" t="s">
        <v>178</v>
      </c>
      <c r="B175" s="3">
        <v>10.75</v>
      </c>
      <c r="C175" s="3">
        <v>5.5</v>
      </c>
      <c r="D175" s="3">
        <v>3.76</v>
      </c>
      <c r="E175" s="3">
        <v>0.95</v>
      </c>
      <c r="F175" s="3">
        <v>0.08</v>
      </c>
      <c r="G175" s="3">
        <v>0.36</v>
      </c>
      <c r="H175" s="3">
        <v>0.06</v>
      </c>
      <c r="I175" s="5">
        <v>26.7</v>
      </c>
      <c r="J175" s="5">
        <v>0.64</v>
      </c>
      <c r="K175" s="5">
        <v>178</v>
      </c>
      <c r="L175" s="5"/>
      <c r="M175" s="5"/>
      <c r="N175" s="5"/>
      <c r="O175" s="5">
        <v>0.12</v>
      </c>
    </row>
    <row r="176" spans="1:15" x14ac:dyDescent="0.25">
      <c r="A176" s="3" t="s">
        <v>179</v>
      </c>
      <c r="B176" s="3" t="s">
        <v>180</v>
      </c>
      <c r="C176" s="3">
        <v>0.02</v>
      </c>
      <c r="D176" s="3">
        <v>0.19</v>
      </c>
      <c r="E176" s="3">
        <v>0.16</v>
      </c>
      <c r="F176" s="3">
        <v>0.09</v>
      </c>
      <c r="G176" s="3">
        <v>0.04</v>
      </c>
      <c r="H176" s="3">
        <v>7.0000000000000007E-2</v>
      </c>
      <c r="I176" s="5">
        <v>0.01</v>
      </c>
      <c r="J176" s="5">
        <v>0.38</v>
      </c>
      <c r="K176" s="5">
        <v>0.03</v>
      </c>
      <c r="L176" s="5">
        <v>14</v>
      </c>
      <c r="M176" s="5"/>
      <c r="N176" s="5"/>
      <c r="O176" s="5">
        <v>0.38</v>
      </c>
    </row>
    <row r="178" spans="1:8" x14ac:dyDescent="0.25">
      <c r="A178" s="3" t="s">
        <v>191</v>
      </c>
      <c r="B178" s="3" t="s">
        <v>190</v>
      </c>
      <c r="C178" s="3" t="s">
        <v>211</v>
      </c>
      <c r="D178" s="3" t="s">
        <v>210</v>
      </c>
      <c r="E178" s="3" t="s">
        <v>59</v>
      </c>
      <c r="F178" s="3" t="s">
        <v>32</v>
      </c>
      <c r="G178" s="3" t="s">
        <v>157</v>
      </c>
      <c r="H178" s="3" t="s">
        <v>158</v>
      </c>
    </row>
    <row r="179" spans="1:8" x14ac:dyDescent="0.25">
      <c r="A179" s="3" t="s">
        <v>161</v>
      </c>
      <c r="B179" s="3">
        <v>0.09</v>
      </c>
      <c r="C179" s="3">
        <f>((C158*183)/(10.9*M158))-1</f>
        <v>-0.14162169454937934</v>
      </c>
      <c r="D179" s="3">
        <f>((D158*183)/(1.09*M158))-1</f>
        <v>-0.90947112790070161</v>
      </c>
      <c r="E179" s="3">
        <f>((E158*183)/(5.57*M158))-1</f>
        <v>-0.18185658464462984</v>
      </c>
      <c r="F179" s="3">
        <f>((F158*183)/(3.9*M158))-1</f>
        <v>-0.21564856711915537</v>
      </c>
      <c r="G179" s="3">
        <f>((G158*183)/(1.14*M158))-1</f>
        <v>-0.38622291021671817</v>
      </c>
      <c r="H179" s="3">
        <f>((H158*183)/(0.06*M158))-1</f>
        <v>0.79411764705882359</v>
      </c>
    </row>
    <row r="180" spans="1:8" x14ac:dyDescent="0.25">
      <c r="A180" s="3" t="s">
        <v>162</v>
      </c>
      <c r="B180" s="3">
        <v>0.24</v>
      </c>
      <c r="C180" s="3">
        <f t="shared" ref="C180:C195" si="6">((C159*183)/(10.9*M159))-1</f>
        <v>0.32102848865282496</v>
      </c>
      <c r="D180" s="3">
        <f t="shared" ref="D180:D195" si="7">((D159*183)/(1.09*M159))-1</f>
        <v>-0.67968372766779339</v>
      </c>
      <c r="E180" s="3">
        <f t="shared" ref="E180:E195" si="8">((E159*183)/(5.57*M159))-1</f>
        <v>0.22340073703108732</v>
      </c>
      <c r="F180" s="3">
        <f t="shared" ref="F180:F195" si="9">((F159*183)/(3.9*M159))-1</f>
        <v>0.30890688259109345</v>
      </c>
      <c r="G180" s="3">
        <f t="shared" ref="G180:G195" si="10">((G159*183)/(1.14*M159))-1</f>
        <v>1.3850415512465464E-2</v>
      </c>
      <c r="H180" s="3">
        <f t="shared" ref="H180:H195" si="11">((H159*183)/(0.06*M159))-1</f>
        <v>0.20394736842105288</v>
      </c>
    </row>
    <row r="181" spans="1:8" x14ac:dyDescent="0.25">
      <c r="A181" s="3" t="s">
        <v>163</v>
      </c>
      <c r="B181" s="3">
        <v>0.39500000000000002</v>
      </c>
      <c r="C181" s="3">
        <f t="shared" si="6"/>
        <v>9.8915763135946744E-2</v>
      </c>
      <c r="D181" s="3">
        <f t="shared" si="7"/>
        <v>-0.8677231025854879</v>
      </c>
      <c r="E181" s="3">
        <f t="shared" si="8"/>
        <v>8.9179043577607198E-2</v>
      </c>
      <c r="F181" s="3">
        <f t="shared" si="9"/>
        <v>3.5151515151515156E-2</v>
      </c>
      <c r="G181" s="3">
        <f t="shared" si="10"/>
        <v>-0.15358851674641139</v>
      </c>
      <c r="H181" s="3">
        <f t="shared" si="11"/>
        <v>2.3272727272727267</v>
      </c>
    </row>
    <row r="182" spans="1:8" x14ac:dyDescent="0.25">
      <c r="A182" s="3" t="s">
        <v>164</v>
      </c>
      <c r="B182" s="3">
        <v>0.55000000000000004</v>
      </c>
      <c r="C182" s="3">
        <f t="shared" si="6"/>
        <v>4.9557379687751535E-2</v>
      </c>
      <c r="D182" s="3">
        <f t="shared" si="7"/>
        <v>-0.86254627394173511</v>
      </c>
      <c r="E182" s="3">
        <f t="shared" si="8"/>
        <v>2.9827711109011501E-2</v>
      </c>
      <c r="F182" s="3">
        <f t="shared" si="9"/>
        <v>1.5744489428699548E-3</v>
      </c>
      <c r="G182" s="3">
        <f t="shared" si="10"/>
        <v>-0.19267466912896269</v>
      </c>
      <c r="H182" s="3">
        <f t="shared" si="11"/>
        <v>0.60526315789473673</v>
      </c>
    </row>
    <row r="183" spans="1:8" x14ac:dyDescent="0.25">
      <c r="A183" s="3" t="s">
        <v>165</v>
      </c>
      <c r="B183" s="3">
        <v>0.7</v>
      </c>
      <c r="C183" s="3">
        <f t="shared" si="6"/>
        <v>-7.0547621299536512E-2</v>
      </c>
      <c r="D183" s="3">
        <f t="shared" si="7"/>
        <v>-0.87884233424761182</v>
      </c>
      <c r="E183" s="3">
        <f t="shared" si="8"/>
        <v>-7.8716985322697108E-2</v>
      </c>
      <c r="F183" s="3">
        <f t="shared" si="9"/>
        <v>-9.540047581284683E-2</v>
      </c>
      <c r="G183" s="3">
        <f t="shared" si="10"/>
        <v>-0.23874118285404211</v>
      </c>
      <c r="H183" s="3">
        <f t="shared" si="11"/>
        <v>-0.21391752577319578</v>
      </c>
    </row>
    <row r="184" spans="1:8" x14ac:dyDescent="0.25">
      <c r="A184" s="3" t="s">
        <v>166</v>
      </c>
      <c r="B184" s="3">
        <v>1.1499999999999999</v>
      </c>
      <c r="C184" s="3">
        <f t="shared" si="6"/>
        <v>6.2677463994669447E-2</v>
      </c>
      <c r="D184" s="3">
        <f t="shared" si="7"/>
        <v>-0.86868945722925528</v>
      </c>
      <c r="E184" s="3">
        <f t="shared" si="8"/>
        <v>-1.5144980592358692E-3</v>
      </c>
      <c r="F184" s="3">
        <f t="shared" si="9"/>
        <v>4.3317576278470105E-2</v>
      </c>
      <c r="G184" s="3">
        <f t="shared" si="10"/>
        <v>-0.17494854454572173</v>
      </c>
      <c r="H184" s="3">
        <f t="shared" si="11"/>
        <v>-0.14804469273743015</v>
      </c>
    </row>
    <row r="185" spans="1:8" x14ac:dyDescent="0.25">
      <c r="A185" s="3" t="s">
        <v>167</v>
      </c>
      <c r="B185" s="3">
        <v>1.6</v>
      </c>
      <c r="C185" s="3">
        <f t="shared" si="6"/>
        <v>-1.6129032258064502E-2</v>
      </c>
      <c r="D185" s="3">
        <f t="shared" si="7"/>
        <v>-0.90071026931044684</v>
      </c>
      <c r="E185" s="3">
        <f t="shared" si="8"/>
        <v>-1.0829906758556773E-2</v>
      </c>
      <c r="F185" s="3">
        <f t="shared" si="9"/>
        <v>-6.9106699751861012E-2</v>
      </c>
      <c r="G185" s="3">
        <f t="shared" si="10"/>
        <v>-0.25778155065082065</v>
      </c>
      <c r="H185" s="3">
        <f t="shared" si="11"/>
        <v>0.47580645161290303</v>
      </c>
    </row>
    <row r="186" spans="1:8" x14ac:dyDescent="0.25">
      <c r="A186" s="3" t="s">
        <v>168</v>
      </c>
      <c r="B186" s="3">
        <v>2.5</v>
      </c>
      <c r="C186" s="3">
        <f t="shared" si="6"/>
        <v>-7.9618913196894847E-2</v>
      </c>
      <c r="D186" s="3">
        <f t="shared" si="7"/>
        <v>-0.89668313338038108</v>
      </c>
      <c r="E186" s="3">
        <f t="shared" si="8"/>
        <v>-6.1538461538461542E-2</v>
      </c>
      <c r="F186" s="3">
        <f t="shared" si="9"/>
        <v>-0.10244575936883626</v>
      </c>
      <c r="G186" s="3">
        <f t="shared" si="10"/>
        <v>-0.24264507422402148</v>
      </c>
      <c r="H186" s="3">
        <f t="shared" si="11"/>
        <v>-6.1538461538461431E-2</v>
      </c>
    </row>
    <row r="187" spans="1:8" x14ac:dyDescent="0.25">
      <c r="A187" s="3" t="s">
        <v>169</v>
      </c>
      <c r="B187" s="3">
        <v>3.45</v>
      </c>
      <c r="C187" s="3">
        <f t="shared" si="6"/>
        <v>1.5166781566526844E-3</v>
      </c>
      <c r="D187" s="3">
        <f t="shared" si="7"/>
        <v>-0.89324919128175218</v>
      </c>
      <c r="E187" s="3">
        <f t="shared" si="8"/>
        <v>3.6913274042402966E-2</v>
      </c>
      <c r="F187" s="3">
        <f t="shared" si="9"/>
        <v>-1.5429079590929207E-2</v>
      </c>
      <c r="G187" s="3">
        <f t="shared" si="10"/>
        <v>-0.16489199878308469</v>
      </c>
      <c r="H187" s="3">
        <f t="shared" si="11"/>
        <v>-0.11849710982658945</v>
      </c>
    </row>
    <row r="188" spans="1:8" x14ac:dyDescent="0.25">
      <c r="A188" s="3" t="s">
        <v>170</v>
      </c>
      <c r="B188" s="3">
        <v>4.4000000000000004</v>
      </c>
      <c r="C188" s="3">
        <f t="shared" si="6"/>
        <v>-0.10065990664735236</v>
      </c>
      <c r="D188" s="3">
        <f t="shared" si="7"/>
        <v>-0.86254627394173511</v>
      </c>
      <c r="E188" s="3">
        <f t="shared" si="8"/>
        <v>1.3382468739172886</v>
      </c>
      <c r="F188" s="3">
        <f t="shared" si="9"/>
        <v>-0.32222222222222208</v>
      </c>
      <c r="G188" s="3">
        <f t="shared" si="10"/>
        <v>-3.3087103724222633E-2</v>
      </c>
      <c r="H188" s="3">
        <f t="shared" si="11"/>
        <v>10.415204678362574</v>
      </c>
    </row>
    <row r="189" spans="1:8" x14ac:dyDescent="0.25">
      <c r="A189" s="3" t="s">
        <v>171</v>
      </c>
      <c r="B189" s="3">
        <v>5.3</v>
      </c>
      <c r="C189" s="3">
        <f t="shared" si="6"/>
        <v>-0.1861888190897999</v>
      </c>
      <c r="D189" s="3">
        <f t="shared" si="7"/>
        <v>-0.9090251728657297</v>
      </c>
      <c r="E189" s="3">
        <f t="shared" si="8"/>
        <v>-0.14869418330075801</v>
      </c>
      <c r="F189" s="3">
        <f t="shared" si="9"/>
        <v>-0.20022735884804854</v>
      </c>
      <c r="G189" s="3">
        <f t="shared" si="10"/>
        <v>-0.29621467461757833</v>
      </c>
      <c r="H189" s="3">
        <f t="shared" si="11"/>
        <v>-0.24876847290640391</v>
      </c>
    </row>
    <row r="190" spans="1:8" x14ac:dyDescent="0.25">
      <c r="A190" s="3" t="s">
        <v>172</v>
      </c>
      <c r="B190" s="3">
        <v>6.2</v>
      </c>
      <c r="C190" s="3">
        <f t="shared" si="6"/>
        <v>7.9571154256454113E-2</v>
      </c>
      <c r="D190" s="3">
        <f t="shared" si="7"/>
        <v>-0.89262854704501815</v>
      </c>
      <c r="E190" s="3">
        <f t="shared" si="8"/>
        <v>0.14035948394639042</v>
      </c>
      <c r="F190" s="3">
        <f t="shared" si="9"/>
        <v>7.2137745974955481E-2</v>
      </c>
      <c r="G190" s="3">
        <f t="shared" si="10"/>
        <v>-2.0042839657282596E-2</v>
      </c>
      <c r="H190" s="3">
        <f t="shared" si="11"/>
        <v>0.59593023255813948</v>
      </c>
    </row>
    <row r="191" spans="1:8" x14ac:dyDescent="0.25">
      <c r="A191" s="3" t="s">
        <v>173</v>
      </c>
      <c r="B191" s="3">
        <v>10.8</v>
      </c>
      <c r="C191" s="3">
        <f t="shared" si="6"/>
        <v>8.7334052887209968E-2</v>
      </c>
      <c r="D191" s="3">
        <f t="shared" si="7"/>
        <v>-0.91111710739341611</v>
      </c>
      <c r="E191" s="3">
        <f t="shared" si="8"/>
        <v>9.5796810645263353E-2</v>
      </c>
      <c r="F191" s="3">
        <f t="shared" si="9"/>
        <v>7.0950226244343773E-2</v>
      </c>
      <c r="G191" s="3">
        <f t="shared" si="10"/>
        <v>-0.1029411764705882</v>
      </c>
      <c r="H191" s="3">
        <f t="shared" si="11"/>
        <v>0.79411764705882382</v>
      </c>
    </row>
    <row r="192" spans="1:8" x14ac:dyDescent="0.25">
      <c r="A192" s="3" t="s">
        <v>174</v>
      </c>
      <c r="B192" s="3">
        <v>15.3</v>
      </c>
      <c r="C192" s="3">
        <f t="shared" si="6"/>
        <v>3.2718156603371185E-2</v>
      </c>
      <c r="D192" s="3">
        <f t="shared" si="7"/>
        <v>-0.89262854704501815</v>
      </c>
      <c r="E192" s="3">
        <f t="shared" si="8"/>
        <v>3.5301240031731407E-2</v>
      </c>
      <c r="F192" s="3">
        <f t="shared" si="9"/>
        <v>5.8497316636851648E-2</v>
      </c>
      <c r="G192" s="3">
        <f t="shared" si="10"/>
        <v>2.6621787025703947E-2</v>
      </c>
      <c r="H192" s="3">
        <f t="shared" si="11"/>
        <v>0.41860465116279078</v>
      </c>
    </row>
    <row r="193" spans="1:15" x14ac:dyDescent="0.25">
      <c r="A193" s="3" t="s">
        <v>175</v>
      </c>
      <c r="B193" s="3">
        <v>19.899999999999999</v>
      </c>
      <c r="C193" s="3">
        <f t="shared" si="6"/>
        <v>0.19255992897306884</v>
      </c>
      <c r="D193" s="3">
        <f t="shared" si="7"/>
        <v>-0.85918910920390656</v>
      </c>
      <c r="E193" s="3">
        <f t="shared" si="8"/>
        <v>0.13613250709445768</v>
      </c>
      <c r="F193" s="3">
        <f t="shared" si="9"/>
        <v>0.19578163771712154</v>
      </c>
      <c r="G193" s="3">
        <f t="shared" si="10"/>
        <v>0.15993208828522931</v>
      </c>
      <c r="H193" s="3">
        <f t="shared" si="11"/>
        <v>-0.6064516129032258</v>
      </c>
    </row>
    <row r="194" spans="1:15" x14ac:dyDescent="0.25">
      <c r="A194" s="3" t="s">
        <v>176</v>
      </c>
      <c r="B194" s="3">
        <v>22.95</v>
      </c>
      <c r="C194" s="3">
        <f t="shared" si="6"/>
        <v>0.17852131678359417</v>
      </c>
      <c r="D194" s="3">
        <f t="shared" si="7"/>
        <v>-0.47328656233135458</v>
      </c>
      <c r="E194" s="3">
        <f t="shared" si="8"/>
        <v>0.11662618368711941</v>
      </c>
      <c r="F194" s="3">
        <f t="shared" si="9"/>
        <v>0.18687782805429887</v>
      </c>
      <c r="G194" s="3">
        <f t="shared" si="10"/>
        <v>0.35345717234262142</v>
      </c>
      <c r="H194" s="3">
        <f t="shared" si="11"/>
        <v>-3.2679738562090277E-3</v>
      </c>
    </row>
    <row r="195" spans="1:15" x14ac:dyDescent="0.25">
      <c r="A195" s="3" t="s">
        <v>177</v>
      </c>
      <c r="B195" s="3">
        <v>24.5</v>
      </c>
      <c r="C195" s="3">
        <f t="shared" si="6"/>
        <v>-0.4381865840581437</v>
      </c>
      <c r="D195" s="3">
        <f t="shared" si="7"/>
        <v>0.34457285833432616</v>
      </c>
      <c r="E195" s="3">
        <f t="shared" si="8"/>
        <v>-0.16796847676560434</v>
      </c>
      <c r="F195" s="3">
        <f t="shared" si="9"/>
        <v>-0.47186147186147187</v>
      </c>
      <c r="G195" s="3">
        <f t="shared" si="10"/>
        <v>-7.5757575757575579E-2</v>
      </c>
      <c r="H195" s="3">
        <f t="shared" si="11"/>
        <v>1.508658008658009</v>
      </c>
    </row>
    <row r="197" spans="1:15" x14ac:dyDescent="0.25">
      <c r="E197" s="3" t="s">
        <v>213</v>
      </c>
    </row>
    <row r="198" spans="1:15" x14ac:dyDescent="0.25">
      <c r="E198" s="3" t="s">
        <v>59</v>
      </c>
      <c r="F198" s="3" t="s">
        <v>32</v>
      </c>
      <c r="G198" s="3" t="s">
        <v>157</v>
      </c>
      <c r="H198" s="3" t="s">
        <v>158</v>
      </c>
      <c r="I198" s="5" t="s">
        <v>186</v>
      </c>
      <c r="J198" s="5" t="s">
        <v>187</v>
      </c>
      <c r="K198" s="5" t="s">
        <v>188</v>
      </c>
      <c r="L198" s="5" t="s">
        <v>189</v>
      </c>
      <c r="M198" s="5" t="s">
        <v>11</v>
      </c>
      <c r="N198" s="5"/>
      <c r="O198" s="5"/>
    </row>
    <row r="199" spans="1:15" x14ac:dyDescent="0.25">
      <c r="A199" s="3" t="s">
        <v>212</v>
      </c>
      <c r="C199" s="3">
        <v>10.9</v>
      </c>
      <c r="D199" s="3">
        <v>1.0900000000000001</v>
      </c>
      <c r="E199" s="3">
        <v>5.57</v>
      </c>
      <c r="F199" s="3">
        <v>3.9</v>
      </c>
      <c r="G199" s="3">
        <v>1.1399999999999999</v>
      </c>
      <c r="H199" s="3">
        <v>0.06</v>
      </c>
      <c r="I199" s="3">
        <v>0.3</v>
      </c>
      <c r="J199" s="3">
        <v>0.04</v>
      </c>
      <c r="K199" s="3">
        <v>26.4</v>
      </c>
      <c r="L199" s="3">
        <v>0.59</v>
      </c>
      <c r="M199" s="3">
        <v>183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Major Elements</vt:lpstr>
      <vt:lpstr>Transfer Coefficient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Kausik</dc:creator>
  <cp:lastModifiedBy>Kausik</cp:lastModifiedBy>
  <dcterms:created xsi:type="dcterms:W3CDTF">2013-04-16T13:49:26Z</dcterms:created>
  <dcterms:modified xsi:type="dcterms:W3CDTF">2013-06-10T04:35:34Z</dcterms:modified>
</cp:coreProperties>
</file>