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ms139\Downloads\"/>
    </mc:Choice>
  </mc:AlternateContent>
  <xr:revisionPtr revIDLastSave="0" documentId="13_ncr:8001_{A1FEA596-0D36-4E7F-ABDB-85575F01C613}" xr6:coauthVersionLast="43" xr6:coauthVersionMax="43" xr10:uidLastSave="{00000000-0000-0000-0000-000000000000}"/>
  <bookViews>
    <workbookView xWindow="28965" yWindow="600" windowWidth="28575" windowHeight="14445" tabRatio="768" xr2:uid="{00000000-000D-0000-FFFF-FFFF00000000}"/>
  </bookViews>
  <sheets>
    <sheet name="Castanea" sheetId="7" r:id="rId1"/>
    <sheet name="Shavers Creek Outlet" sheetId="6" r:id="rId2"/>
    <sheet name="GR stream solids" sheetId="5" r:id="rId3"/>
    <sheet name="GroundHOG chemistry" sheetId="1" r:id="rId4"/>
    <sheet name="HV-1 Core chemistry" sheetId="2" r:id="rId5"/>
    <sheet name="HV-1 XRF Core Chem" sheetId="8" r:id="rId6"/>
    <sheet name="HV-2 Core Chemistry" sheetId="3" r:id="rId7"/>
    <sheet name="HV-3 Core Chemistry" sheetId="4" r:id="rId8"/>
    <sheet name="HV-4 Core Chemistry" sheetId="9" r:id="rId9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7" l="1"/>
  <c r="C23" i="3"/>
  <c r="D6" i="9"/>
  <c r="D5" i="9"/>
  <c r="V7" i="5"/>
</calcChain>
</file>

<file path=xl/sharedStrings.xml><?xml version="1.0" encoding="utf-8"?>
<sst xmlns="http://schemas.openxmlformats.org/spreadsheetml/2006/main" count="678" uniqueCount="336">
  <si>
    <t>HV-1 Well</t>
  </si>
  <si>
    <t xml:space="preserve">Location N40.69775 W77.91899 </t>
  </si>
  <si>
    <t>Site</t>
  </si>
  <si>
    <t>BaO (%)</t>
  </si>
  <si>
    <t>CaO (%)</t>
  </si>
  <si>
    <t>MgO (%)</t>
  </si>
  <si>
    <t>MnO (%)</t>
  </si>
  <si>
    <t>SrO    (%)</t>
  </si>
  <si>
    <t>LOI (900C)</t>
  </si>
  <si>
    <t>LRVF 0-10cm</t>
  </si>
  <si>
    <t xml:space="preserve">LRVF 40-50cm </t>
  </si>
  <si>
    <t>LRVF 60-70cm</t>
  </si>
  <si>
    <t xml:space="preserve">LRVF 110-120cm </t>
  </si>
  <si>
    <t>LRVF 160-170cm</t>
  </si>
  <si>
    <t>LRVF 170cm (parent)</t>
  </si>
  <si>
    <t>LRRT 0-10cm</t>
  </si>
  <si>
    <t xml:space="preserve">LRRT 10-20cm </t>
  </si>
  <si>
    <t>LRRT 20-30 cm</t>
  </si>
  <si>
    <t>LRRT 30-40cm</t>
  </si>
  <si>
    <t>LRRT 60-70cm</t>
  </si>
  <si>
    <t>LRMS 0-10cm</t>
  </si>
  <si>
    <t>LRMS 20-30cm</t>
  </si>
  <si>
    <t>LRMS 60-70cm</t>
  </si>
  <si>
    <t>LRMS 70-80cm</t>
  </si>
  <si>
    <t>LRMS 130-140cm</t>
  </si>
  <si>
    <t>TMMS 0-10cm</t>
  </si>
  <si>
    <t>TMMS 10-20cm</t>
  </si>
  <si>
    <t>TMMS 20-30cm</t>
  </si>
  <si>
    <t>TMMS 30-40cm</t>
  </si>
  <si>
    <t>TMMS 60-70cm</t>
  </si>
  <si>
    <r>
      <t>Al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>O</t>
    </r>
    <r>
      <rPr>
        <b/>
        <vertAlign val="subscript"/>
        <sz val="10"/>
        <color indexed="8"/>
        <rFont val="Arial"/>
      </rPr>
      <t>3</t>
    </r>
    <r>
      <rPr>
        <b/>
        <sz val="10"/>
        <color indexed="8"/>
        <rFont val="Arial"/>
      </rPr>
      <t xml:space="preserve"> (%)</t>
    </r>
  </si>
  <si>
    <r>
      <t>K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>O (%)</t>
    </r>
  </si>
  <si>
    <r>
      <t>Na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>O (%)</t>
    </r>
  </si>
  <si>
    <r>
      <t>P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>O</t>
    </r>
    <r>
      <rPr>
        <b/>
        <vertAlign val="subscript"/>
        <sz val="10"/>
        <color indexed="8"/>
        <rFont val="Arial"/>
      </rPr>
      <t>5</t>
    </r>
    <r>
      <rPr>
        <b/>
        <sz val="10"/>
        <color indexed="8"/>
        <rFont val="Arial"/>
      </rPr>
      <t xml:space="preserve"> (%)</t>
    </r>
  </si>
  <si>
    <r>
      <t>SiO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 xml:space="preserve"> (%)</t>
    </r>
  </si>
  <si>
    <r>
      <t>TiO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 xml:space="preserve"> (%)</t>
    </r>
  </si>
  <si>
    <t>&lt;0.02</t>
  </si>
  <si>
    <t>&lt;0.01</t>
  </si>
  <si>
    <t>VF HV-1 well</t>
  </si>
  <si>
    <t>UP seds</t>
  </si>
  <si>
    <t>MUP seds</t>
  </si>
  <si>
    <t>DO seds</t>
  </si>
  <si>
    <t>Zr (ppm)</t>
  </si>
  <si>
    <t>LRRT 10-20cm Rock</t>
  </si>
  <si>
    <t>LRRT 20-30cm Rock</t>
  </si>
  <si>
    <t>LRRT 30-40cm Rock</t>
  </si>
  <si>
    <t xml:space="preserve">LRRT 60-70 cm </t>
  </si>
  <si>
    <t>LRRT 60-70 cm Rock</t>
  </si>
  <si>
    <t>Type</t>
  </si>
  <si>
    <t>SOIL</t>
  </si>
  <si>
    <t>ROCK</t>
  </si>
  <si>
    <t>LRVF 10-20 cm Rock</t>
  </si>
  <si>
    <t>LRVF 20-30 cm Rock</t>
  </si>
  <si>
    <t>LRVF 70-80 cm Rock</t>
  </si>
  <si>
    <t>LRVF 110-120 cm Rock</t>
  </si>
  <si>
    <t>Standard Deviation</t>
  </si>
  <si>
    <t>TMMS 20-30cm Rock</t>
  </si>
  <si>
    <t>TMMS 50-60cm Rock</t>
  </si>
  <si>
    <t>TMMS 60-70cm RockA</t>
  </si>
  <si>
    <t>TMMS 60-70cm RockB</t>
  </si>
  <si>
    <t>LRMS 60cm south Rock</t>
  </si>
  <si>
    <t xml:space="preserve">LRMS 130-140cm Rock </t>
  </si>
  <si>
    <t>LRMS 80-90cm Rock</t>
  </si>
  <si>
    <t>SrO (%)</t>
  </si>
  <si>
    <t>LOI(900C)</t>
  </si>
  <si>
    <t>&lt;0.05</t>
  </si>
  <si>
    <r>
      <t>Al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</rPr>
      <t>3</t>
    </r>
    <r>
      <rPr>
        <b/>
        <sz val="10"/>
        <rFont val="Arial"/>
        <family val="2"/>
      </rPr>
      <t xml:space="preserve"> (%)</t>
    </r>
  </si>
  <si>
    <r>
      <t>Fe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</rPr>
      <t>3</t>
    </r>
    <r>
      <rPr>
        <b/>
        <sz val="10"/>
        <rFont val="Arial"/>
        <family val="2"/>
      </rPr>
      <t>T (%)</t>
    </r>
  </si>
  <si>
    <r>
      <t>K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>O (%)</t>
    </r>
  </si>
  <si>
    <r>
      <t>Na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>O (%)</t>
    </r>
  </si>
  <si>
    <r>
      <t>P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</rPr>
      <t>5</t>
    </r>
    <r>
      <rPr>
        <b/>
        <sz val="10"/>
        <rFont val="Arial"/>
        <family val="2"/>
      </rPr>
      <t xml:space="preserve"> (%)</t>
    </r>
  </si>
  <si>
    <r>
      <t>SiO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 xml:space="preserve"> (%)</t>
    </r>
  </si>
  <si>
    <r>
      <t>TiO</t>
    </r>
    <r>
      <rPr>
        <b/>
        <vertAlign val="subscript"/>
        <sz val="10"/>
        <rFont val="Arial"/>
      </rPr>
      <t>2</t>
    </r>
    <r>
      <rPr>
        <b/>
        <sz val="10"/>
        <rFont val="Arial"/>
        <family val="2"/>
      </rPr>
      <t xml:space="preserve"> (%)</t>
    </r>
  </si>
  <si>
    <t>Sample ID</t>
  </si>
  <si>
    <t>HV2 160-165cm</t>
  </si>
  <si>
    <t>HV2 222-228cm</t>
  </si>
  <si>
    <t>HV2 233-239cm</t>
  </si>
  <si>
    <t>HV2 280-293cm</t>
  </si>
  <si>
    <t>HV2 335-340cm</t>
  </si>
  <si>
    <t>HV2 340-344cm</t>
  </si>
  <si>
    <t>HV2 344-354cm</t>
  </si>
  <si>
    <t>GR Streambed bedrock</t>
  </si>
  <si>
    <t>HV3 0-60cm</t>
  </si>
  <si>
    <t>HV3 80-90cm</t>
  </si>
  <si>
    <t>HV3 107-110cm</t>
  </si>
  <si>
    <t>HV3 110-113cm</t>
  </si>
  <si>
    <t>Depth (cm)</t>
  </si>
  <si>
    <t>Depth is the midpoint of the sample range</t>
  </si>
  <si>
    <t>Depth (m)</t>
  </si>
  <si>
    <t>HV2 197-212cm A</t>
  </si>
  <si>
    <t>HV2 197-212cm B</t>
  </si>
  <si>
    <t>HV2 197-212cm C</t>
  </si>
  <si>
    <t>Core came in intervals, the valley fill iis a mix of sediment found between corestones from the bottom of the core to the top</t>
  </si>
  <si>
    <t>Core pieces are labeled from depth interval in parthnesises and order of collection from top to bottom by letters</t>
  </si>
  <si>
    <t>HV2 354-357cm</t>
  </si>
  <si>
    <t>HV2 357-393cm</t>
  </si>
  <si>
    <t>HV2  410cm</t>
  </si>
  <si>
    <t>HV2 450cm</t>
  </si>
  <si>
    <t>HV3 60-80cm</t>
  </si>
  <si>
    <t>HV3  110-113cm</t>
  </si>
  <si>
    <t>HV2 0-20cm</t>
  </si>
  <si>
    <t>Tot C (%)</t>
  </si>
  <si>
    <t>Tot S (%)</t>
  </si>
  <si>
    <t>TMMS 40-50 cm Rock</t>
  </si>
  <si>
    <t>---</t>
  </si>
  <si>
    <t>Standard deviation</t>
  </si>
  <si>
    <t>RB = right bank sample 2m from the edge of main stream channel</t>
  </si>
  <si>
    <t>LB = Left bank sample 0.9 meters from the edge of the main stream</t>
  </si>
  <si>
    <t>RB SCO 0-5 cm</t>
  </si>
  <si>
    <t>RB SCO 15-20 cm</t>
  </si>
  <si>
    <t>RB SCO 25-30 cm</t>
  </si>
  <si>
    <t>RB SCO 30-35 cm</t>
  </si>
  <si>
    <t>LB SCO 0-5 cm</t>
  </si>
  <si>
    <t>LB SCO 15-20 cm</t>
  </si>
  <si>
    <t>LB SCO 55-60 cm</t>
  </si>
  <si>
    <t>Garner Run Ground HOG solid characterizations of soils and rock chips</t>
  </si>
  <si>
    <t>Latitude</t>
  </si>
  <si>
    <t>Longitude</t>
  </si>
  <si>
    <t>HV-1(11-16)A</t>
  </si>
  <si>
    <t>HV-1(11-16)B</t>
  </si>
  <si>
    <t>HV-1(16-21)A</t>
  </si>
  <si>
    <t>Whipple Castanea</t>
  </si>
  <si>
    <t>Lat</t>
  </si>
  <si>
    <t>Long</t>
  </si>
  <si>
    <t>Al (meq/kg)</t>
  </si>
  <si>
    <t>Ca (meq/kg)</t>
  </si>
  <si>
    <t>K (meq/kg)</t>
  </si>
  <si>
    <t>Mg (meq/kg)</t>
  </si>
  <si>
    <t>Mn (meq/kg)</t>
  </si>
  <si>
    <t>Na (meq/kg)</t>
  </si>
  <si>
    <t>Si (ug/mL)</t>
  </si>
  <si>
    <t>CEC (meq/kg)</t>
  </si>
  <si>
    <t>HV-1 core Samples analyzed with Handheld XRF; InnovX Delta Handheld XRF</t>
  </si>
  <si>
    <t>Tuscarora Sandstone split core pieces (measurements taken on fresh surface after splitting the core pieces)</t>
  </si>
  <si>
    <t>Error given by instrument</t>
  </si>
  <si>
    <t xml:space="preserve">Sample </t>
  </si>
  <si>
    <t>Light Elements</t>
  </si>
  <si>
    <t>Error</t>
  </si>
  <si>
    <t>Si</t>
  </si>
  <si>
    <t>Fe</t>
  </si>
  <si>
    <t>Al</t>
  </si>
  <si>
    <t>Ti</t>
  </si>
  <si>
    <t>S</t>
  </si>
  <si>
    <t>Ca</t>
  </si>
  <si>
    <t>Sb</t>
  </si>
  <si>
    <t>Sn</t>
  </si>
  <si>
    <t>Cd</t>
  </si>
  <si>
    <t>Zr</t>
  </si>
  <si>
    <t>Ag</t>
  </si>
  <si>
    <t>V</t>
  </si>
  <si>
    <t>Cr</t>
  </si>
  <si>
    <t>Mn</t>
  </si>
  <si>
    <t>Ni</t>
  </si>
  <si>
    <t>K</t>
  </si>
  <si>
    <t>Cu</t>
  </si>
  <si>
    <t>As</t>
  </si>
  <si>
    <t>Bi</t>
  </si>
  <si>
    <t>Mo</t>
  </si>
  <si>
    <t>Zn</t>
  </si>
  <si>
    <t>HV-1 (&lt;10ft)</t>
  </si>
  <si>
    <t>HV-1(11-16)C</t>
  </si>
  <si>
    <t>HV-1(11-16)D</t>
  </si>
  <si>
    <t>HV-1(11-16)E</t>
  </si>
  <si>
    <t>HV-1(16-21)B</t>
  </si>
  <si>
    <t>HV-1(16-21)C</t>
  </si>
  <si>
    <t>HV-1(16-21)D</t>
  </si>
  <si>
    <t>HV-1 XRF Bulk Chemistry analysis using</t>
  </si>
  <si>
    <t>Roaring Run</t>
  </si>
  <si>
    <r>
      <t>Al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>O</t>
    </r>
    <r>
      <rPr>
        <b/>
        <vertAlign val="subscript"/>
        <sz val="10"/>
        <color theme="1"/>
        <rFont val="Arial"/>
      </rPr>
      <t>3</t>
    </r>
    <r>
      <rPr>
        <b/>
        <sz val="10"/>
        <color theme="1"/>
        <rFont val="Arial"/>
      </rPr>
      <t xml:space="preserve"> (%)</t>
    </r>
  </si>
  <si>
    <r>
      <t>Fe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>O</t>
    </r>
    <r>
      <rPr>
        <b/>
        <vertAlign val="subscript"/>
        <sz val="10"/>
        <color theme="1"/>
        <rFont val="Arial"/>
      </rPr>
      <t>3</t>
    </r>
    <r>
      <rPr>
        <b/>
        <sz val="10"/>
        <color theme="1"/>
        <rFont val="Arial"/>
      </rPr>
      <t>T (%)</t>
    </r>
  </si>
  <si>
    <r>
      <t>K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>O (%)</t>
    </r>
  </si>
  <si>
    <r>
      <t>Na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>O (%)</t>
    </r>
  </si>
  <si>
    <r>
      <t>P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>O</t>
    </r>
    <r>
      <rPr>
        <b/>
        <vertAlign val="subscript"/>
        <sz val="10"/>
        <color theme="1"/>
        <rFont val="Arial"/>
      </rPr>
      <t>5</t>
    </r>
    <r>
      <rPr>
        <b/>
        <sz val="10"/>
        <color theme="1"/>
        <rFont val="Arial"/>
      </rPr>
      <t xml:space="preserve"> (%)</t>
    </r>
  </si>
  <si>
    <r>
      <t>SiO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 xml:space="preserve"> (%)</t>
    </r>
  </si>
  <si>
    <r>
      <t>TiO</t>
    </r>
    <r>
      <rPr>
        <b/>
        <vertAlign val="subscript"/>
        <sz val="10"/>
        <color theme="1"/>
        <rFont val="Arial"/>
      </rPr>
      <t>2</t>
    </r>
    <r>
      <rPr>
        <b/>
        <sz val="10"/>
        <color theme="1"/>
        <rFont val="Arial"/>
      </rPr>
      <t xml:space="preserve"> (%)</t>
    </r>
  </si>
  <si>
    <t>core Lat/long: 40.69285 -77.92709</t>
  </si>
  <si>
    <t>SSH0002KK</t>
  </si>
  <si>
    <t>SSH0002KM</t>
  </si>
  <si>
    <t>SSH0002KR</t>
  </si>
  <si>
    <t>SSH0002KW</t>
  </si>
  <si>
    <t>SSH0002L1</t>
  </si>
  <si>
    <t>SSH0002JS</t>
  </si>
  <si>
    <t>SSH0002JT</t>
  </si>
  <si>
    <t>SSH0002JU</t>
  </si>
  <si>
    <t>SSH0002JV</t>
  </si>
  <si>
    <t>SSH0002JY</t>
  </si>
  <si>
    <t>SSH0002K0</t>
  </si>
  <si>
    <t>SSH0002K2</t>
  </si>
  <si>
    <t>SSH0002K6</t>
  </si>
  <si>
    <t>SSH0002K7</t>
  </si>
  <si>
    <t>SSH0002KD</t>
  </si>
  <si>
    <t>SSH0002L2</t>
  </si>
  <si>
    <t>SSH0002L3</t>
  </si>
  <si>
    <t>SSH0002L4</t>
  </si>
  <si>
    <t>SSH0002L5</t>
  </si>
  <si>
    <t>SSH0002L8</t>
  </si>
  <si>
    <t>LRVF 160-170cm Rock</t>
  </si>
  <si>
    <t>&lt;.02</t>
  </si>
  <si>
    <t>LRVF 175cm (parent)</t>
  </si>
  <si>
    <t>SSH0002IG</t>
  </si>
  <si>
    <t>SSH0002JQ</t>
  </si>
  <si>
    <t>Drilling Report: https://criticalzone.org/shale-hills/news/story/drilling-completed-in-garner-run-catena/</t>
  </si>
  <si>
    <t xml:space="preserve">IGSN </t>
  </si>
  <si>
    <t>SSH000366</t>
  </si>
  <si>
    <t>SSH000367</t>
  </si>
  <si>
    <t>SSH000368</t>
  </si>
  <si>
    <t>SSH000369</t>
  </si>
  <si>
    <t>SSH00036A</t>
  </si>
  <si>
    <t>SSH00036C</t>
  </si>
  <si>
    <t>HV1(11-16) A</t>
  </si>
  <si>
    <t>HV1(11-16) B</t>
  </si>
  <si>
    <t>HV1(11-16) C</t>
  </si>
  <si>
    <t>HV1(11-16) D</t>
  </si>
  <si>
    <t>HV1(16-21) A</t>
  </si>
  <si>
    <t>SSH0002IK</t>
  </si>
  <si>
    <t>SSH0002IJ</t>
  </si>
  <si>
    <t>SSH0002IP</t>
  </si>
  <si>
    <t>SSH0002IT</t>
  </si>
  <si>
    <t>SSH0002IY</t>
  </si>
  <si>
    <t>SSH0002J0</t>
  </si>
  <si>
    <t>SSH0002JI</t>
  </si>
  <si>
    <t>SSH0002JJ</t>
  </si>
  <si>
    <t>SSH00036N</t>
  </si>
  <si>
    <t>SSH00036O</t>
  </si>
  <si>
    <t>SSH00036P</t>
  </si>
  <si>
    <t>SSH00036Q</t>
  </si>
  <si>
    <t>SSH00036R</t>
  </si>
  <si>
    <t>SSH00036S</t>
  </si>
  <si>
    <t>SSH00036T</t>
  </si>
  <si>
    <t>SSH00036U</t>
  </si>
  <si>
    <t>SSH00036V</t>
  </si>
  <si>
    <t>SSH00036W</t>
  </si>
  <si>
    <t>SSH00036X</t>
  </si>
  <si>
    <t>SSH00036Y</t>
  </si>
  <si>
    <t>SSH00036Z</t>
  </si>
  <si>
    <t>SSH000370</t>
  </si>
  <si>
    <t>SSH000371</t>
  </si>
  <si>
    <t>SSH000372</t>
  </si>
  <si>
    <t>SSH000373</t>
  </si>
  <si>
    <t>SSH000374</t>
  </si>
  <si>
    <t>SSH000375</t>
  </si>
  <si>
    <t>SSH000376</t>
  </si>
  <si>
    <t>SSH000377</t>
  </si>
  <si>
    <t>SSH000379</t>
  </si>
  <si>
    <t>SSH00037A</t>
  </si>
  <si>
    <t>SSH00037B</t>
  </si>
  <si>
    <t>SSH00037C</t>
  </si>
  <si>
    <t>SSH00037D</t>
  </si>
  <si>
    <t>SSH00037E</t>
  </si>
  <si>
    <t>SSH00037F</t>
  </si>
  <si>
    <t>HV4 LRRT 0-38cm</t>
  </si>
  <si>
    <t>HV4 LRRT 0-40</t>
  </si>
  <si>
    <t>HV438-67cm</t>
  </si>
  <si>
    <t>SSH00037G</t>
  </si>
  <si>
    <t>SSH00037H</t>
  </si>
  <si>
    <t>SSH0002KG</t>
  </si>
  <si>
    <t>BDL</t>
  </si>
  <si>
    <t>LRVF 30-40cm</t>
  </si>
  <si>
    <t>*CHNS determined by CEInstruments Elemental Analyzer EA 110 following the Dumas method (see McDonald Thesis for details)</t>
  </si>
  <si>
    <t>Notes:</t>
  </si>
  <si>
    <t xml:space="preserve">▶Fe(II) determined by titration following Goldlich, 1984) </t>
  </si>
  <si>
    <t>✦Total iron as determined by ICP-AES</t>
  </si>
  <si>
    <r>
      <rPr>
        <b/>
        <vertAlign val="superscript"/>
        <sz val="10"/>
        <color rgb="FF000000"/>
        <rFont val="Arial"/>
      </rPr>
      <t>✦</t>
    </r>
    <r>
      <rPr>
        <b/>
        <sz val="10"/>
        <color rgb="FF000000"/>
        <rFont val="Arial"/>
      </rPr>
      <t>Fe</t>
    </r>
    <r>
      <rPr>
        <b/>
        <vertAlign val="subscript"/>
        <sz val="10"/>
        <color indexed="8"/>
        <rFont val="Arial"/>
      </rPr>
      <t>2</t>
    </r>
    <r>
      <rPr>
        <b/>
        <sz val="10"/>
        <color indexed="8"/>
        <rFont val="Arial"/>
      </rPr>
      <t>O</t>
    </r>
    <r>
      <rPr>
        <b/>
        <vertAlign val="subscript"/>
        <sz val="10"/>
        <color indexed="8"/>
        <rFont val="Arial"/>
      </rPr>
      <t>3</t>
    </r>
    <r>
      <rPr>
        <b/>
        <sz val="10"/>
        <color indexed="8"/>
        <rFont val="Arial"/>
      </rPr>
      <t xml:space="preserve"> (%)</t>
    </r>
  </si>
  <si>
    <r>
      <rPr>
        <b/>
        <vertAlign val="superscript"/>
        <sz val="10"/>
        <color rgb="FF000000"/>
        <rFont val="Arial"/>
      </rPr>
      <t>▶</t>
    </r>
    <r>
      <rPr>
        <b/>
        <sz val="10"/>
        <color rgb="FF000000"/>
        <rFont val="Arial"/>
      </rPr>
      <t>Fe(II)%</t>
    </r>
  </si>
  <si>
    <t>*Nitrogen(%)</t>
  </si>
  <si>
    <t>*Carbon (%)</t>
  </si>
  <si>
    <t>*Hydrogen (%)</t>
  </si>
  <si>
    <t>*Sulfur (%)</t>
  </si>
  <si>
    <r>
      <rPr>
        <b/>
        <vertAlign val="superscript"/>
        <sz val="10"/>
        <color theme="1"/>
        <rFont val="Arial"/>
      </rPr>
      <t>★</t>
    </r>
    <r>
      <rPr>
        <b/>
        <sz val="10"/>
        <color theme="1"/>
        <rFont val="Arial"/>
      </rPr>
      <t>Inorganic C (%)</t>
    </r>
  </si>
  <si>
    <r>
      <rPr>
        <b/>
        <vertAlign val="superscript"/>
        <sz val="10"/>
        <color theme="1"/>
        <rFont val="Arial"/>
      </rPr>
      <t>⌗</t>
    </r>
    <r>
      <rPr>
        <b/>
        <sz val="10"/>
        <color theme="1"/>
        <rFont val="Arial"/>
      </rPr>
      <t>Organic C (%)</t>
    </r>
  </si>
  <si>
    <r>
      <rPr>
        <vertAlign val="superscript"/>
        <sz val="10"/>
        <color theme="1"/>
        <rFont val="Arial"/>
      </rPr>
      <t>⌗</t>
    </r>
    <r>
      <rPr>
        <sz val="10"/>
        <color theme="1"/>
        <rFont val="Arial"/>
      </rPr>
      <t>The sample was combusted to remove organic carbon following the standard operating procedure of analysis of total organic carbon in sediments (EPA, 2005) and re-analyzed by the Elemental Analyzer</t>
    </r>
  </si>
  <si>
    <r>
      <t>★</t>
    </r>
    <r>
      <rPr>
        <sz val="10"/>
        <color theme="1"/>
        <rFont val="Arial"/>
      </rPr>
      <t>Measured by LiCOR following Bazilevskya, 2010</t>
    </r>
  </si>
  <si>
    <t>SSH0002KJ</t>
  </si>
  <si>
    <t>HV2 239-293cm fill</t>
  </si>
  <si>
    <t>HV2 293-354cm fill</t>
  </si>
  <si>
    <t>HV2 128-165cm fill</t>
  </si>
  <si>
    <t>Exchangeable Cation using BaCl</t>
  </si>
  <si>
    <t>Altoona Castena 1</t>
  </si>
  <si>
    <t>Altoona Castena 2</t>
  </si>
  <si>
    <t>Notes</t>
  </si>
  <si>
    <t>Depth Interval (m)</t>
  </si>
  <si>
    <t>0-3.4</t>
  </si>
  <si>
    <t>3.4-4.9</t>
  </si>
  <si>
    <t>4.9-6.1</t>
  </si>
  <si>
    <t>SSH0002JZ</t>
  </si>
  <si>
    <t>LRRT 45 cm Rock</t>
  </si>
  <si>
    <t>Sample Size</t>
  </si>
  <si>
    <t>&lt;150 um</t>
  </si>
  <si>
    <t>SSH00038O</t>
  </si>
  <si>
    <t>SSH00038P</t>
  </si>
  <si>
    <t>SSH00038L</t>
  </si>
  <si>
    <t>SSH00038M</t>
  </si>
  <si>
    <t>SSH00038N</t>
  </si>
  <si>
    <t xml:space="preserve">Notes: </t>
  </si>
  <si>
    <t>SSH000389</t>
  </si>
  <si>
    <t>SSH00038A</t>
  </si>
  <si>
    <t>SSH00038B</t>
  </si>
  <si>
    <t>SSH00038C</t>
  </si>
  <si>
    <t>SSH00038D</t>
  </si>
  <si>
    <t>SSH00038E</t>
  </si>
  <si>
    <t>SSH00038F</t>
  </si>
  <si>
    <t>HV1(0-10)</t>
  </si>
  <si>
    <t>SSH00036B</t>
  </si>
  <si>
    <t>SSH00036D</t>
  </si>
  <si>
    <t>SSH00036E</t>
  </si>
  <si>
    <t>SSH00036F</t>
  </si>
  <si>
    <t>HV4 LRRT 40-58cm</t>
  </si>
  <si>
    <t>----</t>
  </si>
  <si>
    <t xml:space="preserve">Castanea Samples </t>
  </si>
  <si>
    <t>Soils from Shavers creek outlet site</t>
  </si>
  <si>
    <r>
      <t>Depth (cm)</t>
    </r>
    <r>
      <rPr>
        <b/>
        <vertAlign val="superscript"/>
        <sz val="10"/>
        <rFont val="Arial"/>
      </rPr>
      <t>1</t>
    </r>
  </si>
  <si>
    <r>
      <t>Rt eddy 0-4 cm</t>
    </r>
    <r>
      <rPr>
        <vertAlign val="superscript"/>
        <sz val="10"/>
        <rFont val="Arial"/>
      </rPr>
      <t>2</t>
    </r>
  </si>
  <si>
    <r>
      <t>Left eddy 0-4cm</t>
    </r>
    <r>
      <rPr>
        <vertAlign val="superscript"/>
        <sz val="10"/>
        <rFont val="Arial"/>
      </rPr>
      <t>2</t>
    </r>
  </si>
  <si>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>streambed sediment collected from the top 4 cm at the right (rt) and left (lf) banks</t>
    </r>
  </si>
  <si>
    <r>
      <rPr>
        <vertAlign val="superscript"/>
        <sz val="10"/>
        <color theme="1"/>
        <rFont val="Arial"/>
      </rPr>
      <t>1</t>
    </r>
    <r>
      <rPr>
        <sz val="10"/>
        <color theme="1"/>
        <rFont val="Arial"/>
      </rPr>
      <t>depth based on the mid-point of the depth interval</t>
    </r>
  </si>
  <si>
    <t xml:space="preserve">Bulk chemistry determined by ICP-AES after digestion of Li-metaborate fusion; </t>
  </si>
  <si>
    <t>Bulk chemistry determined by ICP-AES after digestion of Li-metaborate fusion</t>
  </si>
  <si>
    <t>Lat/Long of sample site: 40.610686, -78.006689</t>
  </si>
  <si>
    <t xml:space="preserve">Bulk elemental standard dveiations calculated by reproducability of standard BBOT </t>
  </si>
  <si>
    <t>Cation Exchange capacity determined by exchange with BaCal reported in meq</t>
  </si>
  <si>
    <t>Core Lat/long: 40.69285 -77.92709</t>
  </si>
  <si>
    <t>Date collected</t>
  </si>
  <si>
    <t xml:space="preserve">Garner Run Streambed samples </t>
  </si>
  <si>
    <t>Date Collected</t>
  </si>
  <si>
    <t>Drilled 8/26/2015-8/27/2015</t>
  </si>
  <si>
    <t>HV-2 Well Chemistry</t>
  </si>
  <si>
    <t>Drilled April 2016</t>
  </si>
  <si>
    <t>HV-3 Core Chemistry</t>
  </si>
  <si>
    <t>Drilled June 2016</t>
  </si>
  <si>
    <t>Core lat/long: 40.66973,  -77.95342</t>
  </si>
  <si>
    <t>HV-4 Core chemistry</t>
  </si>
  <si>
    <t>Date collected: 6/15/2016</t>
  </si>
  <si>
    <t>Date</t>
  </si>
  <si>
    <t xml:space="preserve">HV-4 was drilled next to LRRT soil pits </t>
  </si>
  <si>
    <t>April 2016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</si>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</sst>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"/>
    <numFmt numFmtId="167" formatCode="0.000"/>
    <numFmt numFmtId="168" formatCode="#,##0.000"/>
  </numFmts>
  <fonts count="25">
    <font>
      <sz val="12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</font>
    <font>
      <b/>
      <vertAlign val="subscript"/>
      <sz val="10"/>
      <color indexed="8"/>
      <name val="Arial"/>
    </font>
    <font>
      <b/>
      <sz val="10"/>
      <color indexed="8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color rgb="FFFF0000"/>
      <name val="Arial"/>
    </font>
    <font>
      <b/>
      <sz val="10"/>
      <color theme="1"/>
      <name val="Arial"/>
    </font>
    <font>
      <b/>
      <vertAlign val="subscript"/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bscript"/>
      <sz val="10"/>
      <color theme="1"/>
      <name val="Arial"/>
    </font>
    <font>
      <vertAlign val="superscript"/>
      <sz val="10"/>
      <color theme="1"/>
      <name val="Arial"/>
    </font>
    <font>
      <sz val="10"/>
      <color rgb="FF000000"/>
      <name val="Lucida Grande"/>
    </font>
    <font>
      <sz val="10"/>
      <color indexed="8"/>
      <name val="MS Sans Serif"/>
    </font>
    <font>
      <b/>
      <sz val="12"/>
      <color theme="1"/>
      <name val="Arial"/>
    </font>
    <font>
      <b/>
      <vertAlign val="superscript"/>
      <sz val="10"/>
      <color rgb="FF000000"/>
      <name val="Arial"/>
    </font>
    <font>
      <b/>
      <vertAlign val="superscript"/>
      <sz val="10"/>
      <color theme="1"/>
      <name val="Arial"/>
    </font>
    <font>
      <sz val="10"/>
      <color theme="1"/>
      <name val="Lucida Grande"/>
    </font>
    <font>
      <b/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 applyBorder="1" applyAlignment="1">
      <alignment horizontal="center" wrapText="1" readingOrder="1"/>
    </xf>
    <xf numFmtId="0" fontId="5" fillId="0" borderId="0" xfId="0" applyFont="1" applyBorder="1"/>
    <xf numFmtId="0" fontId="6" fillId="0" borderId="0" xfId="0" applyFont="1" applyBorder="1" applyAlignment="1">
      <alignment horizontal="right" wrapText="1" readingOrder="1"/>
    </xf>
    <xf numFmtId="0" fontId="6" fillId="0" borderId="0" xfId="0" applyFont="1" applyBorder="1" applyAlignment="1">
      <alignment horizontal="center" wrapText="1" readingOrder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164" fontId="8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Border="1"/>
    <xf numFmtId="167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wrapText="1" readingOrder="1"/>
    </xf>
    <xf numFmtId="0" fontId="10" fillId="0" borderId="0" xfId="0" applyFont="1" applyBorder="1"/>
    <xf numFmtId="167" fontId="2" fillId="0" borderId="0" xfId="0" applyNumberFormat="1" applyFont="1" applyBorder="1" applyAlignment="1">
      <alignment horizontal="center" wrapText="1" readingOrder="1"/>
    </xf>
    <xf numFmtId="166" fontId="2" fillId="0" borderId="0" xfId="0" applyNumberFormat="1" applyFont="1" applyBorder="1" applyAlignment="1">
      <alignment horizontal="center" wrapText="1" readingOrder="1"/>
    </xf>
    <xf numFmtId="2" fontId="2" fillId="0" borderId="0" xfId="0" applyNumberFormat="1" applyFont="1" applyBorder="1" applyAlignment="1">
      <alignment horizontal="center" wrapText="1" readingOrder="1"/>
    </xf>
    <xf numFmtId="0" fontId="10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right"/>
    </xf>
    <xf numFmtId="0" fontId="5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1" fontId="8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wrapText="1"/>
    </xf>
    <xf numFmtId="1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0" fontId="1" fillId="0" borderId="0" xfId="0" applyFont="1"/>
    <xf numFmtId="0" fontId="6" fillId="0" borderId="0" xfId="0" applyFont="1"/>
    <xf numFmtId="0" fontId="10" fillId="0" borderId="0" xfId="0" applyFont="1" applyFill="1"/>
    <xf numFmtId="167" fontId="10" fillId="0" borderId="0" xfId="0" applyNumberFormat="1" applyFont="1" applyFill="1" applyAlignment="1">
      <alignment horizontal="center"/>
    </xf>
    <xf numFmtId="0" fontId="9" fillId="0" borderId="0" xfId="0" applyFont="1"/>
    <xf numFmtId="1" fontId="5" fillId="0" borderId="0" xfId="0" applyNumberFormat="1" applyFont="1" applyAlignment="1">
      <alignment horizontal="right"/>
    </xf>
    <xf numFmtId="167" fontId="10" fillId="0" borderId="0" xfId="0" quotePrefix="1" applyNumberFormat="1" applyFont="1" applyBorder="1" applyAlignment="1">
      <alignment horizontal="center"/>
    </xf>
    <xf numFmtId="166" fontId="5" fillId="0" borderId="0" xfId="0" applyNumberFormat="1" applyFont="1"/>
    <xf numFmtId="165" fontId="5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1" fontId="10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7" fontId="9" fillId="0" borderId="0" xfId="0" applyNumberFormat="1" applyFont="1" applyBorder="1"/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7" fontId="10" fillId="0" borderId="1" xfId="0" quotePrefix="1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22" fontId="5" fillId="0" borderId="0" xfId="0" applyNumberFormat="1" applyFont="1" applyBorder="1"/>
    <xf numFmtId="1" fontId="10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/>
    </xf>
    <xf numFmtId="168" fontId="1" fillId="0" borderId="0" xfId="0" applyNumberFormat="1" applyFont="1" applyAlignment="1">
      <alignment horizontal="center"/>
    </xf>
    <xf numFmtId="0" fontId="16" fillId="0" borderId="0" xfId="0" applyFont="1"/>
    <xf numFmtId="0" fontId="10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center" wrapText="1"/>
    </xf>
    <xf numFmtId="167" fontId="4" fillId="0" borderId="0" xfId="0" applyNumberFormat="1" applyFont="1" applyAlignment="1">
      <alignment horizontal="center" wrapText="1"/>
    </xf>
    <xf numFmtId="167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" fontId="5" fillId="0" borderId="0" xfId="0" applyNumberFormat="1" applyFont="1"/>
    <xf numFmtId="0" fontId="10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 readingOrder="1"/>
    </xf>
    <xf numFmtId="0" fontId="6" fillId="0" borderId="0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11" fontId="10" fillId="0" borderId="1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wrapText="1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right"/>
    </xf>
    <xf numFmtId="0" fontId="21" fillId="0" borderId="0" xfId="0" applyFont="1"/>
    <xf numFmtId="0" fontId="5" fillId="0" borderId="0" xfId="0" quotePrefix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wrapText="1" readingOrder="1"/>
    </xf>
    <xf numFmtId="0" fontId="5" fillId="0" borderId="0" xfId="0" applyFont="1" applyBorder="1" applyAlignment="1">
      <alignment horizontal="left" wrapText="1" readingOrder="1"/>
    </xf>
    <xf numFmtId="0" fontId="5" fillId="0" borderId="0" xfId="0" applyFont="1" applyBorder="1" applyAlignment="1">
      <alignment horizontal="center" wrapText="1" readingOrder="1"/>
    </xf>
    <xf numFmtId="2" fontId="5" fillId="0" borderId="0" xfId="0" applyNumberFormat="1" applyFont="1" applyBorder="1" applyAlignment="1">
      <alignment horizontal="center" wrapText="1" readingOrder="1"/>
    </xf>
    <xf numFmtId="0" fontId="21" fillId="0" borderId="0" xfId="0" applyFont="1" applyAlignment="1">
      <alignment horizontal="right"/>
    </xf>
    <xf numFmtId="0" fontId="10" fillId="0" borderId="0" xfId="0" applyFont="1" applyBorder="1" applyAlignment="1">
      <alignment horizontal="right" wrapText="1" readingOrder="1"/>
    </xf>
    <xf numFmtId="0" fontId="10" fillId="0" borderId="0" xfId="0" applyFont="1" applyBorder="1" applyAlignment="1">
      <alignment horizontal="left" wrapText="1" readingOrder="1"/>
    </xf>
    <xf numFmtId="0" fontId="10" fillId="0" borderId="0" xfId="0" applyFont="1" applyBorder="1" applyAlignment="1">
      <alignment horizontal="center" wrapText="1" readingOrder="1"/>
    </xf>
    <xf numFmtId="167" fontId="10" fillId="0" borderId="0" xfId="0" applyNumberFormat="1" applyFont="1" applyBorder="1" applyAlignment="1">
      <alignment horizontal="center" wrapText="1" readingOrder="1"/>
    </xf>
    <xf numFmtId="166" fontId="10" fillId="0" borderId="0" xfId="0" applyNumberFormat="1" applyFont="1" applyBorder="1" applyAlignment="1">
      <alignment horizontal="center" wrapText="1" readingOrder="1"/>
    </xf>
    <xf numFmtId="2" fontId="10" fillId="0" borderId="0" xfId="0" applyNumberFormat="1" applyFont="1" applyBorder="1" applyAlignment="1">
      <alignment horizontal="center" wrapText="1" readingOrder="1"/>
    </xf>
    <xf numFmtId="0" fontId="5" fillId="0" borderId="0" xfId="0" applyFont="1" applyBorder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16" fontId="5" fillId="0" borderId="0" xfId="0" applyNumberFormat="1" applyFont="1"/>
    <xf numFmtId="16" fontId="5" fillId="0" borderId="1" xfId="0" applyNumberFormat="1" applyFont="1" applyBorder="1"/>
    <xf numFmtId="164" fontId="1" fillId="0" borderId="0" xfId="0" applyNumberFormat="1" applyFont="1" applyFill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 wrapText="1" readingOrder="1"/>
    </xf>
    <xf numFmtId="1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3" xr:uid="{00000000-0005-0000-0000-00001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zoomScale="99" workbookViewId="0">
      <selection activeCell="E18" sqref="E18"/>
    </sheetView>
  </sheetViews>
  <sheetFormatPr defaultColWidth="10.875" defaultRowHeight="12.75"/>
  <cols>
    <col min="1" max="1" width="10.875" style="47"/>
    <col min="2" max="2" width="15.875" style="47" bestFit="1" customWidth="1"/>
    <col min="3" max="5" width="15.875" style="47" customWidth="1"/>
    <col min="6" max="19" width="10.875" style="47"/>
    <col min="20" max="20" width="14.375" style="47" bestFit="1" customWidth="1"/>
    <col min="21" max="16384" width="10.875" style="47"/>
  </cols>
  <sheetData>
    <row r="1" spans="1:20">
      <c r="A1" s="51" t="s">
        <v>308</v>
      </c>
    </row>
    <row r="2" spans="1:20" ht="15">
      <c r="A2" s="9" t="s">
        <v>202</v>
      </c>
      <c r="B2" s="42" t="s">
        <v>73</v>
      </c>
      <c r="C2" s="42" t="s">
        <v>122</v>
      </c>
      <c r="D2" s="42" t="s">
        <v>123</v>
      </c>
      <c r="E2" s="42" t="s">
        <v>321</v>
      </c>
      <c r="F2" s="61" t="s">
        <v>66</v>
      </c>
      <c r="G2" s="61" t="s">
        <v>3</v>
      </c>
      <c r="H2" s="61" t="s">
        <v>4</v>
      </c>
      <c r="I2" s="61" t="s">
        <v>67</v>
      </c>
      <c r="J2" s="61" t="s">
        <v>68</v>
      </c>
      <c r="K2" s="61" t="s">
        <v>5</v>
      </c>
      <c r="L2" s="61" t="s">
        <v>6</v>
      </c>
      <c r="M2" s="61" t="s">
        <v>69</v>
      </c>
      <c r="N2" s="61" t="s">
        <v>70</v>
      </c>
      <c r="O2" s="61" t="s">
        <v>71</v>
      </c>
      <c r="P2" s="61" t="s">
        <v>63</v>
      </c>
      <c r="Q2" s="61" t="s">
        <v>72</v>
      </c>
      <c r="R2" s="59" t="s">
        <v>64</v>
      </c>
      <c r="S2" s="58" t="s">
        <v>42</v>
      </c>
      <c r="T2" s="24" t="s">
        <v>268</v>
      </c>
    </row>
    <row r="3" spans="1:20">
      <c r="A3" s="46" t="s">
        <v>223</v>
      </c>
      <c r="B3" s="46" t="s">
        <v>121</v>
      </c>
      <c r="C3" s="47">
        <v>40.682940000000002</v>
      </c>
      <c r="D3" s="47">
        <v>-77.866089000000002</v>
      </c>
      <c r="E3" s="168" t="s">
        <v>334</v>
      </c>
      <c r="F3" s="47">
        <v>3.8784000000000001</v>
      </c>
      <c r="G3" s="157" t="s">
        <v>104</v>
      </c>
      <c r="H3" s="47">
        <v>0.18369999999999997</v>
      </c>
      <c r="I3" s="19">
        <v>17.414200000000001</v>
      </c>
      <c r="J3" s="157" t="s">
        <v>104</v>
      </c>
      <c r="K3" s="19">
        <v>0.67094999999999994</v>
      </c>
      <c r="L3" s="49">
        <v>3.2500000000000003E-3</v>
      </c>
      <c r="M3" s="49">
        <v>2.5499999999999995E-2</v>
      </c>
      <c r="N3" s="49">
        <v>0.38070000000000004</v>
      </c>
      <c r="O3" s="158">
        <v>75.937099999999987</v>
      </c>
      <c r="P3" s="49">
        <v>5.3E-3</v>
      </c>
      <c r="Q3" s="19">
        <v>0.41310000000000002</v>
      </c>
      <c r="R3" s="19">
        <v>1.8931426167436172</v>
      </c>
      <c r="S3" s="8">
        <v>251.98525000000001</v>
      </c>
      <c r="T3" s="49">
        <v>1.4149261884801263E-2</v>
      </c>
    </row>
    <row r="4" spans="1:20">
      <c r="A4" s="46" t="s">
        <v>224</v>
      </c>
      <c r="B4" s="46" t="s">
        <v>167</v>
      </c>
      <c r="C4" s="47">
        <v>40.699337999999997</v>
      </c>
      <c r="D4" s="47">
        <v>-77.890364000000005</v>
      </c>
      <c r="E4" s="168" t="s">
        <v>334</v>
      </c>
    </row>
    <row r="5" spans="1:20">
      <c r="A5" s="46" t="s">
        <v>288</v>
      </c>
      <c r="B5" s="7" t="s">
        <v>277</v>
      </c>
      <c r="C5" s="47">
        <v>40.489930999999999</v>
      </c>
      <c r="D5" s="47">
        <v>-78.381535999999997</v>
      </c>
      <c r="E5" s="165">
        <v>42544</v>
      </c>
      <c r="F5" s="11">
        <v>1.9274</v>
      </c>
      <c r="G5" s="11">
        <v>8.9999999999999998E-4</v>
      </c>
      <c r="H5" s="11">
        <v>0.37304999999999999</v>
      </c>
      <c r="I5" s="11">
        <v>8.5328999999999997</v>
      </c>
      <c r="J5" s="80">
        <v>3.7499999999999999E-3</v>
      </c>
      <c r="K5" s="11">
        <v>0.32940000000000003</v>
      </c>
      <c r="L5" s="80">
        <v>2.4599999999999997E-2</v>
      </c>
      <c r="M5" s="102">
        <v>3.3549999999999996E-2</v>
      </c>
      <c r="N5" s="102">
        <v>0.31655</v>
      </c>
      <c r="O5" s="13">
        <v>86.353049999999996</v>
      </c>
      <c r="P5" s="102">
        <v>1.6999999999999999E-3</v>
      </c>
      <c r="Q5" s="12">
        <v>0.27729999999999999</v>
      </c>
      <c r="R5" s="12">
        <v>1.1375000000000171</v>
      </c>
      <c r="S5" s="8">
        <v>245.36135000000002</v>
      </c>
    </row>
    <row r="6" spans="1:20">
      <c r="A6" s="46" t="s">
        <v>289</v>
      </c>
      <c r="B6" s="7" t="s">
        <v>278</v>
      </c>
      <c r="C6" s="47">
        <v>40.489930999999999</v>
      </c>
      <c r="D6" s="47">
        <v>-78.381535999999997</v>
      </c>
      <c r="E6" s="165">
        <v>42544</v>
      </c>
      <c r="F6" s="11">
        <v>1.82355</v>
      </c>
      <c r="G6" s="11">
        <v>5.3E-3</v>
      </c>
      <c r="H6" s="11">
        <v>3.6449999999999996E-2</v>
      </c>
      <c r="I6" s="11">
        <v>6.6721000000000004</v>
      </c>
      <c r="J6" s="80">
        <v>9.9000000000000008E-3</v>
      </c>
      <c r="K6" s="11">
        <v>0.24795</v>
      </c>
      <c r="L6" s="76">
        <v>1.5000000000000001E-4</v>
      </c>
      <c r="M6" s="102">
        <v>3.0249999999999999E-2</v>
      </c>
      <c r="N6" s="102">
        <v>0.20679999999999998</v>
      </c>
      <c r="O6" s="13">
        <v>88.134199999999993</v>
      </c>
      <c r="P6" s="102">
        <v>1.6999999999999999E-3</v>
      </c>
      <c r="Q6" s="12">
        <v>0.11990000000000001</v>
      </c>
      <c r="R6" s="12">
        <v>1.2612328551160061</v>
      </c>
      <c r="S6" s="8">
        <v>69.125699999999995</v>
      </c>
    </row>
    <row r="7" spans="1:20">
      <c r="A7" s="115" t="s">
        <v>55</v>
      </c>
      <c r="B7" s="156"/>
      <c r="C7" s="81"/>
      <c r="D7" s="81"/>
      <c r="E7" s="81"/>
      <c r="F7" s="88">
        <v>0.3772413153407243</v>
      </c>
      <c r="G7" s="88">
        <v>5.7735026918962233E-5</v>
      </c>
      <c r="H7" s="88">
        <v>0.12522336044045465</v>
      </c>
      <c r="I7" s="88">
        <v>7.1041607526857412E-2</v>
      </c>
      <c r="J7" s="88">
        <v>3.4210134950527736E-3</v>
      </c>
      <c r="K7" s="88">
        <v>7.0237691685684778E-2</v>
      </c>
      <c r="L7" s="88">
        <v>2.8930952282978772E-3</v>
      </c>
      <c r="M7" s="88">
        <v>3.470177709186275E-2</v>
      </c>
      <c r="N7" s="88">
        <v>2.3385251762596006E-2</v>
      </c>
      <c r="O7" s="88">
        <v>0.28362559828055001</v>
      </c>
      <c r="P7" s="88">
        <v>8.8881944173155943E-4</v>
      </c>
      <c r="Q7" s="88">
        <v>6.7678159943466683E-3</v>
      </c>
      <c r="R7" s="90" t="s">
        <v>104</v>
      </c>
      <c r="S7" s="88">
        <v>2.1841457162927678</v>
      </c>
      <c r="T7" s="164">
        <f>T3*0.02</f>
        <v>2.8298523769602527E-4</v>
      </c>
    </row>
    <row r="8" spans="1:20">
      <c r="A8" s="159" t="s">
        <v>259</v>
      </c>
    </row>
    <row r="9" spans="1:20">
      <c r="A9" s="107" t="s">
        <v>315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>
      <c r="A10" s="107" t="s">
        <v>318</v>
      </c>
    </row>
    <row r="11" spans="1:20" ht="14.25">
      <c r="A11" s="110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>
      <selection activeCell="A18" sqref="A18"/>
    </sheetView>
  </sheetViews>
  <sheetFormatPr defaultColWidth="10.875" defaultRowHeight="12.75"/>
  <cols>
    <col min="1" max="1" width="10.875" style="44"/>
    <col min="2" max="2" width="32.875" style="44" bestFit="1" customWidth="1"/>
    <col min="3" max="3" width="9.875" style="47" bestFit="1" customWidth="1"/>
    <col min="4" max="17" width="10.875" style="47"/>
    <col min="18" max="16384" width="10.875" style="44"/>
  </cols>
  <sheetData>
    <row r="1" spans="1:26">
      <c r="A1" s="155" t="s">
        <v>309</v>
      </c>
    </row>
    <row r="2" spans="1:26" s="45" customFormat="1" ht="15">
      <c r="A2" s="9" t="s">
        <v>202</v>
      </c>
      <c r="B2" s="9" t="s">
        <v>73</v>
      </c>
      <c r="C2" s="9" t="s">
        <v>310</v>
      </c>
      <c r="D2" s="48" t="s">
        <v>66</v>
      </c>
      <c r="E2" s="48" t="s">
        <v>3</v>
      </c>
      <c r="F2" s="48" t="s">
        <v>4</v>
      </c>
      <c r="G2" s="48" t="s">
        <v>67</v>
      </c>
      <c r="H2" s="48" t="s">
        <v>68</v>
      </c>
      <c r="I2" s="48" t="s">
        <v>5</v>
      </c>
      <c r="J2" s="48" t="s">
        <v>6</v>
      </c>
      <c r="K2" s="48" t="s">
        <v>69</v>
      </c>
      <c r="L2" s="48" t="s">
        <v>70</v>
      </c>
      <c r="M2" s="48" t="s">
        <v>71</v>
      </c>
      <c r="N2" s="48" t="s">
        <v>63</v>
      </c>
      <c r="O2" s="48" t="s">
        <v>72</v>
      </c>
      <c r="P2" s="43" t="s">
        <v>64</v>
      </c>
      <c r="Q2" s="35" t="s">
        <v>42</v>
      </c>
    </row>
    <row r="3" spans="1:26" s="9" customFormat="1">
      <c r="A3" s="25"/>
      <c r="B3" s="7" t="s">
        <v>108</v>
      </c>
      <c r="C3" s="6">
        <v>2.5</v>
      </c>
      <c r="D3" s="11">
        <v>8.9858939999999983</v>
      </c>
      <c r="E3" s="11">
        <v>4.4436000000000003E-2</v>
      </c>
      <c r="F3" s="11">
        <v>3.4347560000000001</v>
      </c>
      <c r="G3" s="11">
        <v>4.1164240000000003</v>
      </c>
      <c r="H3" s="11">
        <v>1.98926</v>
      </c>
      <c r="I3" s="11">
        <v>1.1469675000000001</v>
      </c>
      <c r="J3" s="11">
        <v>4.7424000000000008E-2</v>
      </c>
      <c r="K3" s="12">
        <v>0.362985</v>
      </c>
      <c r="L3" s="12">
        <v>0.18237300000000001</v>
      </c>
      <c r="M3" s="13">
        <v>65.612390500000004</v>
      </c>
      <c r="N3" s="12">
        <v>1.2264000000000001E-2</v>
      </c>
      <c r="O3" s="12">
        <v>0.67454700000000001</v>
      </c>
      <c r="P3" s="63">
        <v>13.154747668021969</v>
      </c>
      <c r="Q3" s="8">
        <v>309.93724749999996</v>
      </c>
      <c r="R3" s="10"/>
      <c r="S3" s="10"/>
      <c r="T3" s="10"/>
      <c r="U3" s="10"/>
      <c r="V3" s="10"/>
      <c r="W3" s="10"/>
      <c r="X3" s="10"/>
      <c r="Y3" s="10"/>
      <c r="Z3" s="10"/>
    </row>
    <row r="4" spans="1:26" s="9" customFormat="1">
      <c r="A4" s="25"/>
      <c r="B4" s="7" t="s">
        <v>109</v>
      </c>
      <c r="C4" s="6">
        <v>17.5</v>
      </c>
      <c r="D4" s="15">
        <v>10.205711999999998</v>
      </c>
      <c r="E4" s="11">
        <v>5.1359000000000002E-2</v>
      </c>
      <c r="F4" s="11">
        <v>0.70147999999999999</v>
      </c>
      <c r="G4" s="11">
        <v>4.2561999999999998</v>
      </c>
      <c r="H4" s="11">
        <v>2.2753640000000002</v>
      </c>
      <c r="I4" s="11">
        <v>1.0316775</v>
      </c>
      <c r="J4" s="11">
        <v>1.6536000000000002E-2</v>
      </c>
      <c r="K4" s="12">
        <v>0.36414000000000002</v>
      </c>
      <c r="L4" s="12">
        <v>0.17092499999999999</v>
      </c>
      <c r="M4" s="13">
        <v>70.861527999999993</v>
      </c>
      <c r="N4" s="12">
        <v>8.064E-3</v>
      </c>
      <c r="O4" s="12">
        <v>0.82786249999999995</v>
      </c>
      <c r="P4" s="63">
        <v>10.038986354775986</v>
      </c>
      <c r="Q4" s="8">
        <v>417.69379999999995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9" customFormat="1">
      <c r="A5" s="25"/>
      <c r="B5" s="7" t="s">
        <v>110</v>
      </c>
      <c r="C5" s="6">
        <v>27.5</v>
      </c>
      <c r="D5" s="11">
        <v>8.8791000000000011</v>
      </c>
      <c r="E5" s="11">
        <v>4.1135500000000005E-2</v>
      </c>
      <c r="F5" s="11">
        <v>0.54781999999999997</v>
      </c>
      <c r="G5" s="11">
        <v>2.7296360000000002</v>
      </c>
      <c r="H5" s="11">
        <v>2.0300799999999999</v>
      </c>
      <c r="I5" s="11">
        <v>0.87517500000000004</v>
      </c>
      <c r="J5" s="11">
        <v>1.0919999999999999E-2</v>
      </c>
      <c r="K5" s="12">
        <v>0.33200999999999997</v>
      </c>
      <c r="L5" s="12">
        <v>0.119038</v>
      </c>
      <c r="M5" s="13">
        <v>74.112929000000008</v>
      </c>
      <c r="N5" s="12">
        <v>7.28E-3</v>
      </c>
      <c r="O5" s="12">
        <v>0.67974849999999998</v>
      </c>
      <c r="P5" s="62">
        <v>9.7945768282661589</v>
      </c>
      <c r="Q5" s="8">
        <v>354.43638250000004</v>
      </c>
      <c r="R5" s="10"/>
      <c r="S5" s="10"/>
      <c r="T5" s="10"/>
      <c r="U5" s="10"/>
      <c r="V5" s="10"/>
      <c r="W5" s="10"/>
      <c r="X5" s="10"/>
      <c r="Y5" s="10"/>
      <c r="Z5" s="10"/>
    </row>
    <row r="6" spans="1:26" s="9" customFormat="1">
      <c r="A6" s="25"/>
      <c r="B6" s="7" t="s">
        <v>111</v>
      </c>
      <c r="C6" s="6">
        <v>33.5</v>
      </c>
      <c r="D6" s="11">
        <v>8.3550749999999994</v>
      </c>
      <c r="E6" s="11">
        <v>3.4293000000000004E-2</v>
      </c>
      <c r="F6" s="11">
        <v>0.83548400000000012</v>
      </c>
      <c r="G6" s="11">
        <v>4.5602959999999992</v>
      </c>
      <c r="H6" s="11">
        <v>1.9093879999999999</v>
      </c>
      <c r="I6" s="11">
        <v>0.87491249999999998</v>
      </c>
      <c r="J6" s="11">
        <v>1.5859999999999999E-2</v>
      </c>
      <c r="K6" s="12">
        <v>0.28959000000000001</v>
      </c>
      <c r="L6" s="12">
        <v>0.14103300000000002</v>
      </c>
      <c r="M6" s="13">
        <v>76.248531000000014</v>
      </c>
      <c r="N6" s="12">
        <v>7.0560000000000006E-3</v>
      </c>
      <c r="O6" s="12">
        <v>0.56052600000000008</v>
      </c>
      <c r="P6" s="62">
        <v>6.4271457085827421</v>
      </c>
      <c r="Q6" s="8">
        <v>288.09466499999996</v>
      </c>
      <c r="R6" s="10"/>
      <c r="S6" s="10"/>
      <c r="T6" s="10"/>
      <c r="U6" s="10"/>
      <c r="V6" s="10"/>
      <c r="W6" s="10"/>
      <c r="X6" s="10"/>
      <c r="Y6" s="10"/>
      <c r="Z6" s="10"/>
    </row>
    <row r="7" spans="1:26" s="9" customFormat="1">
      <c r="A7" s="25"/>
      <c r="B7" s="7" t="s">
        <v>112</v>
      </c>
      <c r="C7" s="6">
        <v>2.5</v>
      </c>
      <c r="D7" s="15">
        <v>10.647423</v>
      </c>
      <c r="E7" s="11">
        <v>5.6350000000000004E-2</v>
      </c>
      <c r="F7" s="11">
        <v>1.6593200000000001</v>
      </c>
      <c r="G7" s="11">
        <v>4.7963240000000003</v>
      </c>
      <c r="H7" s="11">
        <v>2.4520080000000002</v>
      </c>
      <c r="I7" s="11">
        <v>1.148385</v>
      </c>
      <c r="J7" s="11">
        <v>0.129272</v>
      </c>
      <c r="K7" s="12">
        <v>0.34712999999999999</v>
      </c>
      <c r="L7" s="12">
        <v>0.20447400000000002</v>
      </c>
      <c r="M7" s="13">
        <v>66.210150999999996</v>
      </c>
      <c r="N7" s="12">
        <v>1.0416E-2</v>
      </c>
      <c r="O7" s="12">
        <v>0.81292750000000003</v>
      </c>
      <c r="P7" s="63">
        <v>12.279009964641546</v>
      </c>
      <c r="Q7" s="8">
        <v>371.22891249999998</v>
      </c>
      <c r="R7" s="10"/>
      <c r="S7" s="10"/>
      <c r="T7" s="10"/>
      <c r="U7" s="10"/>
      <c r="V7" s="10"/>
      <c r="W7" s="10"/>
      <c r="X7" s="10"/>
      <c r="Y7" s="10"/>
      <c r="Z7" s="10"/>
    </row>
    <row r="8" spans="1:26" s="9" customFormat="1">
      <c r="A8" s="25"/>
      <c r="B8" s="7" t="s">
        <v>113</v>
      </c>
      <c r="C8" s="6">
        <v>17.5</v>
      </c>
      <c r="D8" s="15">
        <v>10.621974000000002</v>
      </c>
      <c r="E8" s="11">
        <v>5.5464500000000007E-2</v>
      </c>
      <c r="F8" s="11">
        <v>1.4124759999999998</v>
      </c>
      <c r="G8" s="11">
        <v>5.0146720000000009</v>
      </c>
      <c r="H8" s="11">
        <v>2.3714600000000003</v>
      </c>
      <c r="I8" s="11">
        <v>1.19028</v>
      </c>
      <c r="J8" s="11">
        <v>0.14674399999999999</v>
      </c>
      <c r="K8" s="12">
        <v>0.33222000000000002</v>
      </c>
      <c r="L8" s="12">
        <v>0.16435300000000003</v>
      </c>
      <c r="M8" s="13">
        <v>68.793442500000012</v>
      </c>
      <c r="N8" s="12">
        <v>9.7440000000000009E-3</v>
      </c>
      <c r="O8" s="12">
        <v>0.78985550000000004</v>
      </c>
      <c r="P8" s="62">
        <v>8.7601809954749541</v>
      </c>
      <c r="Q8" s="8">
        <v>373.37193749999994</v>
      </c>
      <c r="R8" s="10"/>
      <c r="S8" s="10"/>
      <c r="T8" s="10"/>
      <c r="U8" s="10"/>
      <c r="V8" s="10"/>
      <c r="W8" s="10"/>
      <c r="X8" s="10"/>
      <c r="Y8" s="10"/>
      <c r="Z8" s="10"/>
    </row>
    <row r="9" spans="1:26" s="9" customFormat="1">
      <c r="A9" s="25"/>
      <c r="B9" s="7" t="s">
        <v>114</v>
      </c>
      <c r="C9" s="6">
        <v>57.5</v>
      </c>
      <c r="D9" s="15">
        <v>10.362588000000002</v>
      </c>
      <c r="E9" s="11">
        <v>4.9588000000000007E-2</v>
      </c>
      <c r="F9" s="11">
        <v>2.6371799999999999</v>
      </c>
      <c r="G9" s="11">
        <v>7.221032000000001</v>
      </c>
      <c r="H9" s="11">
        <v>2.3517520000000003</v>
      </c>
      <c r="I9" s="11">
        <v>1.4339850000000001</v>
      </c>
      <c r="J9" s="11">
        <v>0.14638000000000001</v>
      </c>
      <c r="K9" s="12">
        <v>0.31468500000000005</v>
      </c>
      <c r="L9" s="12">
        <v>0.17150799999999999</v>
      </c>
      <c r="M9" s="13">
        <v>68.010075999999998</v>
      </c>
      <c r="N9" s="12">
        <v>1.064E-2</v>
      </c>
      <c r="O9" s="12">
        <v>0.70518949999999991</v>
      </c>
      <c r="P9" s="62">
        <v>7.274360125729487</v>
      </c>
      <c r="Q9" s="8">
        <v>319.93695749999995</v>
      </c>
      <c r="R9" s="10"/>
      <c r="S9" s="10"/>
      <c r="T9" s="10"/>
      <c r="U9" s="10"/>
      <c r="V9" s="10"/>
      <c r="W9" s="10"/>
      <c r="X9" s="10"/>
      <c r="Y9" s="10"/>
      <c r="Z9" s="10"/>
    </row>
    <row r="10" spans="1:26" s="9" customFormat="1">
      <c r="A10" s="25"/>
      <c r="B10" s="7" t="s">
        <v>112</v>
      </c>
      <c r="C10" s="6">
        <v>2.5</v>
      </c>
      <c r="D10" s="15">
        <v>10.494882</v>
      </c>
      <c r="E10" s="11">
        <v>5.3532500000000011E-2</v>
      </c>
      <c r="F10" s="11">
        <v>1.2453480000000001</v>
      </c>
      <c r="G10" s="11">
        <v>5.022888</v>
      </c>
      <c r="H10" s="11">
        <v>2.4369800000000001</v>
      </c>
      <c r="I10" s="11">
        <v>1.1170950000000002</v>
      </c>
      <c r="J10" s="11">
        <v>9.2976000000000003E-2</v>
      </c>
      <c r="K10" s="12">
        <v>0.29830500000000004</v>
      </c>
      <c r="L10" s="12">
        <v>0.17399900000000001</v>
      </c>
      <c r="M10" s="13">
        <v>69.102957500000002</v>
      </c>
      <c r="N10" s="12">
        <v>1.0360000000000001E-2</v>
      </c>
      <c r="O10" s="12">
        <v>0.76765900000000009</v>
      </c>
      <c r="P10" s="63">
        <v>10.032258064516228</v>
      </c>
      <c r="Q10" s="8">
        <v>359.96937749999995</v>
      </c>
      <c r="R10" s="10"/>
      <c r="S10" s="10"/>
      <c r="T10" s="10"/>
      <c r="U10" s="10"/>
      <c r="V10" s="10"/>
      <c r="W10" s="10"/>
      <c r="X10" s="10"/>
      <c r="Y10" s="10"/>
      <c r="Z10" s="10"/>
    </row>
    <row r="11" spans="1:26" s="9" customFormat="1">
      <c r="A11" s="25"/>
      <c r="B11" s="7" t="s">
        <v>113</v>
      </c>
      <c r="C11" s="6">
        <v>17.5</v>
      </c>
      <c r="D11" s="11">
        <v>9.751455</v>
      </c>
      <c r="E11" s="11">
        <v>3.8398500000000002E-2</v>
      </c>
      <c r="F11" s="11">
        <v>6.0328840000000001</v>
      </c>
      <c r="G11" s="11">
        <v>6.735144</v>
      </c>
      <c r="H11" s="11">
        <v>2.3146240000000002</v>
      </c>
      <c r="I11" s="11">
        <v>1.2600000000000002</v>
      </c>
      <c r="J11" s="11">
        <v>8.3668000000000006E-2</v>
      </c>
      <c r="K11" s="12">
        <v>0.32130000000000003</v>
      </c>
      <c r="L11" s="12">
        <v>0.14908900000000003</v>
      </c>
      <c r="M11" s="13">
        <v>66.395962999999995</v>
      </c>
      <c r="N11" s="12">
        <v>1.2376000000000002E-2</v>
      </c>
      <c r="O11" s="12">
        <v>0.64359549999999999</v>
      </c>
      <c r="P11" s="62">
        <v>8.2337699726500659</v>
      </c>
      <c r="Q11" s="8">
        <v>315.76579249999998</v>
      </c>
      <c r="R11" s="10"/>
      <c r="S11" s="10"/>
      <c r="T11" s="10"/>
      <c r="U11" s="10"/>
      <c r="V11" s="10"/>
      <c r="W11" s="10"/>
      <c r="X11" s="10"/>
      <c r="Y11" s="10"/>
      <c r="Z11" s="10"/>
    </row>
    <row r="12" spans="1:26" s="9" customFormat="1" ht="14.25">
      <c r="A12" s="25"/>
      <c r="B12" s="7" t="s">
        <v>311</v>
      </c>
      <c r="C12" s="6">
        <v>2</v>
      </c>
      <c r="D12" s="11">
        <v>7.3109009999999994</v>
      </c>
      <c r="E12" s="11">
        <v>3.3166000000000001E-2</v>
      </c>
      <c r="F12" s="11">
        <v>5.1927719999999997</v>
      </c>
      <c r="G12" s="11">
        <v>3.294772</v>
      </c>
      <c r="H12" s="11">
        <v>1.7202640000000002</v>
      </c>
      <c r="I12" s="11">
        <v>3.2517974999999999</v>
      </c>
      <c r="J12" s="11">
        <v>2.9068E-2</v>
      </c>
      <c r="K12" s="12">
        <v>0.229215</v>
      </c>
      <c r="L12" s="12">
        <v>0.11882600000000001</v>
      </c>
      <c r="M12" s="13">
        <v>65.8969795</v>
      </c>
      <c r="N12" s="12">
        <v>1.0304000000000001E-2</v>
      </c>
      <c r="O12" s="12">
        <v>0.53992600000000002</v>
      </c>
      <c r="P12" s="63">
        <v>13.118427857266042</v>
      </c>
      <c r="Q12" s="8">
        <v>292.49766999999997</v>
      </c>
      <c r="R12" s="10"/>
      <c r="S12" s="10"/>
      <c r="T12" s="10"/>
      <c r="U12" s="10"/>
      <c r="V12" s="10"/>
      <c r="W12" s="10"/>
      <c r="X12" s="10"/>
      <c r="Y12" s="10"/>
      <c r="Z12" s="10"/>
    </row>
    <row r="13" spans="1:26" s="9" customFormat="1" ht="14.25">
      <c r="A13" s="25"/>
      <c r="B13" s="7" t="s">
        <v>312</v>
      </c>
      <c r="C13" s="6">
        <v>2</v>
      </c>
      <c r="D13" s="15">
        <v>10.263852</v>
      </c>
      <c r="E13" s="11">
        <v>5.5303500000000005E-2</v>
      </c>
      <c r="F13" s="11">
        <v>1.2477399999999998</v>
      </c>
      <c r="G13" s="11">
        <v>5.1850240000000003</v>
      </c>
      <c r="H13" s="11">
        <v>2.3668319999999996</v>
      </c>
      <c r="I13" s="11">
        <v>1.0987724999999999</v>
      </c>
      <c r="J13" s="11">
        <v>0.14960399999999999</v>
      </c>
      <c r="K13" s="12">
        <v>0.27237000000000006</v>
      </c>
      <c r="L13" s="12">
        <v>0.17601300000000003</v>
      </c>
      <c r="M13" s="13">
        <v>69.971453499999996</v>
      </c>
      <c r="N13" s="12">
        <v>1.0528000000000001E-2</v>
      </c>
      <c r="O13" s="12">
        <v>0.71214200000000005</v>
      </c>
      <c r="P13" s="62">
        <v>9.7014925373132144</v>
      </c>
      <c r="Q13" s="8">
        <v>320.82722999999999</v>
      </c>
      <c r="R13" s="10"/>
      <c r="S13" s="10"/>
      <c r="T13" s="10"/>
      <c r="U13" s="10"/>
      <c r="V13" s="10"/>
      <c r="W13" s="10"/>
      <c r="X13" s="10"/>
      <c r="Y13" s="10"/>
      <c r="Z13" s="10"/>
    </row>
    <row r="14" spans="1:26" s="45" customFormat="1">
      <c r="A14" s="117"/>
      <c r="B14" s="138" t="s">
        <v>105</v>
      </c>
      <c r="C14" s="139"/>
      <c r="D14" s="88">
        <v>4.8086735010811836E-2</v>
      </c>
      <c r="E14" s="88">
        <v>3.7181357335811828E-4</v>
      </c>
      <c r="F14" s="88">
        <v>3.744000000000014E-2</v>
      </c>
      <c r="G14" s="88">
        <v>3.1772524818359703E-2</v>
      </c>
      <c r="H14" s="88">
        <v>4.0497729977534754E-3</v>
      </c>
      <c r="I14" s="88">
        <v>2.9963291291178151E-2</v>
      </c>
      <c r="J14" s="88">
        <v>1.2008885599144206E-3</v>
      </c>
      <c r="K14" s="88">
        <v>4.7860462022425124E-2</v>
      </c>
      <c r="L14" s="88">
        <v>1.2950377652151061E-2</v>
      </c>
      <c r="M14" s="88">
        <v>0.3698764323613154</v>
      </c>
      <c r="N14" s="88">
        <v>1.1639381426862838E-3</v>
      </c>
      <c r="O14" s="88">
        <v>3.4290389810169306E-3</v>
      </c>
      <c r="P14" s="90" t="s">
        <v>104</v>
      </c>
      <c r="Q14" s="89">
        <v>1.211972331274511</v>
      </c>
    </row>
    <row r="15" spans="1:26">
      <c r="A15" s="45" t="s">
        <v>259</v>
      </c>
    </row>
    <row r="16" spans="1:26">
      <c r="A16" s="46" t="s">
        <v>317</v>
      </c>
    </row>
    <row r="17" spans="1:1">
      <c r="A17" s="46" t="s">
        <v>331</v>
      </c>
    </row>
    <row r="18" spans="1:1">
      <c r="A18" s="25" t="s">
        <v>106</v>
      </c>
    </row>
    <row r="19" spans="1:1">
      <c r="A19" s="25" t="s">
        <v>107</v>
      </c>
    </row>
    <row r="20" spans="1:1">
      <c r="A20" s="107" t="s">
        <v>315</v>
      </c>
    </row>
    <row r="21" spans="1:1">
      <c r="A21" s="107" t="s">
        <v>318</v>
      </c>
    </row>
    <row r="22" spans="1:1" ht="14.25">
      <c r="A22" s="44" t="s">
        <v>314</v>
      </c>
    </row>
    <row r="23" spans="1:1" ht="14.25">
      <c r="A23" s="68" t="s">
        <v>313</v>
      </c>
    </row>
    <row r="25" spans="1:1">
      <c r="A25" s="71"/>
    </row>
    <row r="26" spans="1:1">
      <c r="A26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4"/>
  <sheetViews>
    <sheetView zoomScale="106" workbookViewId="0">
      <selection activeCell="E7" sqref="E7"/>
    </sheetView>
  </sheetViews>
  <sheetFormatPr defaultColWidth="10.875" defaultRowHeight="12.75"/>
  <cols>
    <col min="1" max="1" width="20" style="44" bestFit="1" customWidth="1"/>
    <col min="2" max="2" width="18.625" style="44" bestFit="1" customWidth="1"/>
    <col min="3" max="5" width="18.625" style="44" customWidth="1"/>
    <col min="6" max="19" width="10.875" style="44"/>
    <col min="20" max="21" width="10.875" style="47"/>
    <col min="22" max="22" width="15.5" style="47" customWidth="1"/>
    <col min="23" max="27" width="11" style="44" bestFit="1" customWidth="1"/>
    <col min="28" max="28" width="11.125" style="44" bestFit="1" customWidth="1"/>
    <col min="29" max="29" width="11" style="44" bestFit="1" customWidth="1"/>
    <col min="30" max="30" width="11.125" style="44" bestFit="1" customWidth="1"/>
    <col min="31" max="16384" width="10.875" style="44"/>
  </cols>
  <sheetData>
    <row r="1" spans="1:30">
      <c r="A1" s="45" t="s">
        <v>322</v>
      </c>
      <c r="W1" s="169" t="s">
        <v>276</v>
      </c>
      <c r="X1" s="169"/>
      <c r="Y1" s="169"/>
      <c r="Z1" s="169"/>
      <c r="AA1" s="169"/>
      <c r="AB1" s="169"/>
      <c r="AC1" s="169"/>
      <c r="AD1" s="169"/>
    </row>
    <row r="2" spans="1:30" s="45" customFormat="1" ht="15">
      <c r="A2" s="9" t="s">
        <v>202</v>
      </c>
      <c r="B2" s="24" t="s">
        <v>73</v>
      </c>
      <c r="C2" s="24" t="s">
        <v>116</v>
      </c>
      <c r="D2" s="24" t="s">
        <v>117</v>
      </c>
      <c r="E2" s="24" t="s">
        <v>323</v>
      </c>
      <c r="F2" s="52" t="s">
        <v>168</v>
      </c>
      <c r="G2" s="52" t="s">
        <v>3</v>
      </c>
      <c r="H2" s="52" t="s">
        <v>4</v>
      </c>
      <c r="I2" s="52" t="s">
        <v>169</v>
      </c>
      <c r="J2" s="52" t="s">
        <v>170</v>
      </c>
      <c r="K2" s="52" t="s">
        <v>5</v>
      </c>
      <c r="L2" s="52" t="s">
        <v>6</v>
      </c>
      <c r="M2" s="52" t="s">
        <v>171</v>
      </c>
      <c r="N2" s="52" t="s">
        <v>172</v>
      </c>
      <c r="O2" s="52" t="s">
        <v>173</v>
      </c>
      <c r="P2" s="52" t="s">
        <v>63</v>
      </c>
      <c r="Q2" s="52" t="s">
        <v>174</v>
      </c>
      <c r="R2" s="94" t="s">
        <v>64</v>
      </c>
      <c r="S2" s="95" t="s">
        <v>42</v>
      </c>
      <c r="T2" s="95" t="s">
        <v>101</v>
      </c>
      <c r="U2" s="96" t="s">
        <v>102</v>
      </c>
      <c r="V2" s="24" t="s">
        <v>268</v>
      </c>
      <c r="W2" s="37" t="s">
        <v>124</v>
      </c>
      <c r="X2" s="37" t="s">
        <v>125</v>
      </c>
      <c r="Y2" s="37" t="s">
        <v>126</v>
      </c>
      <c r="Z2" s="37" t="s">
        <v>127</v>
      </c>
      <c r="AA2" s="37" t="s">
        <v>128</v>
      </c>
      <c r="AB2" s="37" t="s">
        <v>129</v>
      </c>
      <c r="AC2" s="37" t="s">
        <v>130</v>
      </c>
      <c r="AD2" s="37" t="s">
        <v>131</v>
      </c>
    </row>
    <row r="3" spans="1:30">
      <c r="A3" s="46" t="s">
        <v>290</v>
      </c>
      <c r="B3" s="47" t="s">
        <v>39</v>
      </c>
      <c r="C3" s="47">
        <v>40.694400000000002</v>
      </c>
      <c r="D3" s="47">
        <v>-77.923699999999997</v>
      </c>
      <c r="E3" s="165">
        <v>42260</v>
      </c>
      <c r="F3" s="19">
        <v>2.88</v>
      </c>
      <c r="G3" s="19">
        <v>1.4999999999999999E-2</v>
      </c>
      <c r="H3" s="19">
        <v>7.0000000000000007E-2</v>
      </c>
      <c r="I3" s="19">
        <v>3.21</v>
      </c>
      <c r="J3" s="19">
        <v>0.35499999999999998</v>
      </c>
      <c r="K3" s="19">
        <v>0.11</v>
      </c>
      <c r="L3" s="19">
        <v>0.12457755819787228</v>
      </c>
      <c r="M3" s="20">
        <v>6.0000000000000005E-2</v>
      </c>
      <c r="N3" s="20">
        <v>0.08</v>
      </c>
      <c r="O3" s="21">
        <v>87.98</v>
      </c>
      <c r="P3" s="19" t="s">
        <v>37</v>
      </c>
      <c r="Q3" s="20">
        <v>0.22479782235934903</v>
      </c>
      <c r="R3" s="20">
        <v>5.1004065541457635</v>
      </c>
      <c r="S3" s="22">
        <v>172.8</v>
      </c>
      <c r="T3" s="49">
        <v>1.5367999999999999</v>
      </c>
      <c r="U3" s="77">
        <v>1.77865E-2</v>
      </c>
      <c r="V3" s="77">
        <v>7.7678608248404613E-3</v>
      </c>
      <c r="W3" s="97">
        <v>0.96912420557009771</v>
      </c>
      <c r="X3" s="97">
        <v>17.764874261882838</v>
      </c>
      <c r="Y3" s="97">
        <v>0.53498876247356053</v>
      </c>
      <c r="Z3" s="97">
        <v>3.2265196485032708</v>
      </c>
      <c r="AA3" s="97">
        <v>0.11261689717401846</v>
      </c>
      <c r="AB3" s="97">
        <v>6.3141282828258427E-2</v>
      </c>
      <c r="AC3" s="97">
        <v>5.9505315601498347E-2</v>
      </c>
      <c r="AD3" s="97">
        <v>22.73077037403354</v>
      </c>
    </row>
    <row r="4" spans="1:30">
      <c r="A4" s="46" t="s">
        <v>291</v>
      </c>
      <c r="B4" s="47" t="s">
        <v>40</v>
      </c>
      <c r="C4" s="47">
        <v>40.692059999999998</v>
      </c>
      <c r="D4" s="47">
        <v>-77.929010000000005</v>
      </c>
      <c r="E4" s="165">
        <v>42260</v>
      </c>
      <c r="F4" s="19">
        <v>2.88</v>
      </c>
      <c r="G4" s="19">
        <v>0.01</v>
      </c>
      <c r="H4" s="19">
        <v>0.12</v>
      </c>
      <c r="I4" s="19">
        <v>1.72</v>
      </c>
      <c r="J4" s="19">
        <v>0.38</v>
      </c>
      <c r="K4" s="19">
        <v>0.12</v>
      </c>
      <c r="L4" s="19">
        <v>7.0542218456868769E-2</v>
      </c>
      <c r="M4" s="20">
        <v>6.0000000000000005E-2</v>
      </c>
      <c r="N4" s="20">
        <v>0.05</v>
      </c>
      <c r="O4" s="21">
        <v>88.644999999999996</v>
      </c>
      <c r="P4" s="19" t="s">
        <v>37</v>
      </c>
      <c r="Q4" s="20">
        <v>0.22694736101495139</v>
      </c>
      <c r="R4" s="20">
        <v>6.6901852085171498</v>
      </c>
      <c r="S4" s="22">
        <v>154.82499999999999</v>
      </c>
      <c r="T4" s="49">
        <v>2.4439000000000002</v>
      </c>
      <c r="U4" s="77">
        <v>2.1818000000000001E-2</v>
      </c>
      <c r="W4" s="19">
        <v>0.77429734175496623</v>
      </c>
      <c r="X4" s="19">
        <v>47.716587664505347</v>
      </c>
      <c r="Y4" s="19">
        <v>1.1367098087208154</v>
      </c>
      <c r="Z4" s="19">
        <v>5.5257838987040397</v>
      </c>
      <c r="AA4" s="19">
        <v>0.78488899928509892</v>
      </c>
      <c r="AB4" s="19">
        <v>0.20533162286252787</v>
      </c>
      <c r="AC4" s="19">
        <v>0.11022329425076105</v>
      </c>
      <c r="AD4" s="19">
        <v>56.253822630083562</v>
      </c>
    </row>
    <row r="5" spans="1:30">
      <c r="A5" s="46" t="s">
        <v>292</v>
      </c>
      <c r="B5" s="47" t="s">
        <v>41</v>
      </c>
      <c r="C5" s="47">
        <v>40.688400000000001</v>
      </c>
      <c r="D5" s="47">
        <v>-77.934110000000004</v>
      </c>
      <c r="E5" s="165">
        <v>42260</v>
      </c>
      <c r="F5" s="19">
        <v>1.0649999999999999</v>
      </c>
      <c r="G5" s="19" t="s">
        <v>37</v>
      </c>
      <c r="H5" s="19">
        <v>0.05</v>
      </c>
      <c r="I5" s="19">
        <v>1.47</v>
      </c>
      <c r="J5" s="19">
        <v>0.14000000000000001</v>
      </c>
      <c r="K5" s="19">
        <v>0.06</v>
      </c>
      <c r="L5" s="19">
        <v>2.8349055396494554E-2</v>
      </c>
      <c r="M5" s="20">
        <v>2.5000000000000001E-2</v>
      </c>
      <c r="N5" s="20" t="s">
        <v>65</v>
      </c>
      <c r="O5" s="21">
        <v>94.550000000000011</v>
      </c>
      <c r="P5" s="19" t="s">
        <v>37</v>
      </c>
      <c r="Q5" s="20">
        <v>0.11480183200389717</v>
      </c>
      <c r="R5" s="20">
        <v>2.3313560491101839</v>
      </c>
      <c r="S5" s="21">
        <v>93.954999999999998</v>
      </c>
      <c r="T5" s="49">
        <v>0.77302000000000004</v>
      </c>
      <c r="U5" s="77">
        <v>9.2732999999999999E-3</v>
      </c>
      <c r="W5" s="19">
        <v>0.55229676336179345</v>
      </c>
      <c r="X5" s="19">
        <v>8.9195942713518495</v>
      </c>
      <c r="Y5" s="19">
        <v>0.28015783605424122</v>
      </c>
      <c r="Z5" s="19">
        <v>1.7369835141535419</v>
      </c>
      <c r="AA5" s="19">
        <v>0.23973167265999662</v>
      </c>
      <c r="AB5" s="19">
        <v>0.10558022773993826</v>
      </c>
      <c r="AC5" s="19">
        <v>3.2038411937344247E-2</v>
      </c>
      <c r="AD5" s="19">
        <v>11.866382697258706</v>
      </c>
    </row>
    <row r="6" spans="1:30">
      <c r="A6" s="44" t="s">
        <v>222</v>
      </c>
      <c r="B6" s="47" t="s">
        <v>81</v>
      </c>
      <c r="C6" s="47">
        <v>40.656300000000002</v>
      </c>
      <c r="D6" s="47">
        <v>-77.978966999999997</v>
      </c>
      <c r="E6" s="168" t="s">
        <v>335</v>
      </c>
      <c r="F6" s="19">
        <v>0.87</v>
      </c>
      <c r="G6" s="19">
        <v>0</v>
      </c>
      <c r="H6" s="19">
        <v>0</v>
      </c>
      <c r="I6" s="19">
        <v>0.62</v>
      </c>
      <c r="J6" s="19">
        <v>0.13</v>
      </c>
      <c r="K6" s="19">
        <v>0.08</v>
      </c>
      <c r="L6" s="19">
        <v>0.11</v>
      </c>
      <c r="M6" s="20">
        <v>0.11</v>
      </c>
      <c r="N6" s="20">
        <v>0</v>
      </c>
      <c r="O6" s="21">
        <v>92</v>
      </c>
      <c r="P6" s="20">
        <v>0</v>
      </c>
      <c r="Q6" s="20">
        <v>0.12</v>
      </c>
      <c r="R6" s="19">
        <v>0.83</v>
      </c>
      <c r="S6" s="22">
        <v>198</v>
      </c>
      <c r="V6" s="23"/>
    </row>
    <row r="7" spans="1:30" s="45" customFormat="1">
      <c r="A7" s="115" t="s">
        <v>55</v>
      </c>
      <c r="B7" s="117"/>
      <c r="C7" s="117"/>
      <c r="D7" s="117"/>
      <c r="E7" s="117"/>
      <c r="F7" s="88">
        <v>0.28290163190291673</v>
      </c>
      <c r="G7" s="88">
        <v>0</v>
      </c>
      <c r="H7" s="88">
        <v>0.17776388834631168</v>
      </c>
      <c r="I7" s="88">
        <v>5.6862407030773776E-2</v>
      </c>
      <c r="J7" s="88">
        <v>1.0000000000000009E-2</v>
      </c>
      <c r="K7" s="88">
        <v>0</v>
      </c>
      <c r="L7" s="88">
        <v>2.4368087588050292E-3</v>
      </c>
      <c r="M7" s="88">
        <v>4.3588989435406823E-2</v>
      </c>
      <c r="N7" s="88">
        <v>2.3094010767585035E-2</v>
      </c>
      <c r="O7" s="88">
        <v>0.2145538005567218</v>
      </c>
      <c r="P7" s="88">
        <v>2.2580840207850306E-5</v>
      </c>
      <c r="Q7" s="88">
        <v>1.1546277659394694E-2</v>
      </c>
      <c r="R7" s="90" t="s">
        <v>104</v>
      </c>
      <c r="S7" s="88">
        <v>1.8636523280912756</v>
      </c>
      <c r="T7" s="91">
        <v>3.7052395334175092E-2</v>
      </c>
      <c r="U7" s="88">
        <v>1.2572358569496829E-3</v>
      </c>
      <c r="V7" s="91">
        <f>V3*0.02</f>
        <v>1.5535721649680923E-4</v>
      </c>
      <c r="W7" s="118">
        <v>3.5988067793494209E-5</v>
      </c>
      <c r="X7" s="88">
        <v>9.0468562982644024E-2</v>
      </c>
      <c r="Y7" s="88">
        <v>4.8851432280360239E-3</v>
      </c>
      <c r="Z7" s="88">
        <v>4.7521485076007022E-3</v>
      </c>
      <c r="AA7" s="88">
        <v>3.2763806341929752E-3</v>
      </c>
      <c r="AB7" s="88">
        <v>1.2215135919590822E-2</v>
      </c>
      <c r="AC7" s="88">
        <v>2.9417522866403848E-3</v>
      </c>
      <c r="AD7" s="88">
        <v>8.9598865176423431E-2</v>
      </c>
    </row>
    <row r="8" spans="1:30">
      <c r="A8" s="45" t="s">
        <v>293</v>
      </c>
      <c r="W8" s="97"/>
      <c r="X8" s="97"/>
      <c r="Y8" s="97"/>
      <c r="Z8" s="97"/>
      <c r="AA8" s="97"/>
      <c r="AB8" s="97"/>
      <c r="AC8" s="97"/>
      <c r="AD8" s="97"/>
    </row>
    <row r="9" spans="1:30">
      <c r="A9" s="107" t="s">
        <v>316</v>
      </c>
    </row>
    <row r="10" spans="1:30">
      <c r="A10" s="107" t="s">
        <v>318</v>
      </c>
      <c r="W10" s="97"/>
      <c r="X10" s="97"/>
      <c r="Y10" s="97"/>
      <c r="Z10" s="97"/>
      <c r="AA10" s="97"/>
      <c r="AB10" s="97"/>
      <c r="AC10" s="97"/>
      <c r="AD10" s="97"/>
    </row>
    <row r="11" spans="1:30" ht="14.25">
      <c r="A11" s="110" t="s">
        <v>271</v>
      </c>
    </row>
    <row r="15" spans="1:30">
      <c r="D15" s="2"/>
      <c r="E15" s="2"/>
      <c r="F15" s="2"/>
      <c r="G15" s="93"/>
      <c r="H15" s="2"/>
      <c r="I15" s="2"/>
    </row>
    <row r="16" spans="1:30">
      <c r="D16" s="2"/>
      <c r="E16" s="2"/>
      <c r="F16" s="2"/>
      <c r="G16" s="30"/>
      <c r="H16" s="30"/>
      <c r="I16" s="2"/>
    </row>
    <row r="17" spans="4:30">
      <c r="D17" s="2"/>
      <c r="E17" s="2"/>
      <c r="F17" s="2"/>
      <c r="G17" s="30"/>
      <c r="H17" s="2"/>
      <c r="I17" s="2"/>
      <c r="W17" s="97"/>
      <c r="X17" s="97"/>
      <c r="Y17" s="97"/>
      <c r="Z17" s="97"/>
      <c r="AA17" s="97"/>
      <c r="AB17" s="97"/>
      <c r="AC17" s="97"/>
      <c r="AD17" s="97"/>
    </row>
    <row r="18" spans="4:30">
      <c r="D18" s="2"/>
      <c r="E18" s="2"/>
      <c r="F18" s="2"/>
      <c r="G18" s="30"/>
      <c r="H18" s="30"/>
      <c r="I18" s="2"/>
    </row>
    <row r="19" spans="4:30">
      <c r="D19" s="2"/>
      <c r="E19" s="2"/>
      <c r="F19" s="2"/>
      <c r="G19" s="30"/>
      <c r="H19" s="2"/>
      <c r="I19" s="2"/>
    </row>
    <row r="20" spans="4:30">
      <c r="D20" s="2"/>
      <c r="E20" s="2"/>
      <c r="F20" s="2"/>
      <c r="G20" s="30"/>
      <c r="H20" s="30"/>
      <c r="I20" s="2"/>
      <c r="W20" s="111"/>
      <c r="X20" s="111"/>
      <c r="Y20" s="111"/>
      <c r="Z20" s="111"/>
      <c r="AA20" s="111"/>
      <c r="AB20" s="111"/>
      <c r="AC20" s="111"/>
      <c r="AD20" s="111"/>
    </row>
    <row r="21" spans="4:30">
      <c r="D21" s="2"/>
      <c r="E21" s="2"/>
      <c r="F21" s="2"/>
      <c r="G21" s="2"/>
      <c r="H21" s="2"/>
      <c r="I21" s="2"/>
    </row>
    <row r="22" spans="4:30">
      <c r="D22" s="2"/>
      <c r="E22" s="2"/>
      <c r="F22" s="2"/>
      <c r="G22" s="2"/>
      <c r="H22" s="2"/>
      <c r="I22" s="2"/>
    </row>
    <row r="23" spans="4:30">
      <c r="D23" s="2"/>
      <c r="E23" s="2"/>
      <c r="F23" s="2"/>
      <c r="G23" s="2"/>
      <c r="H23" s="2"/>
      <c r="I23" s="2"/>
    </row>
    <row r="24" spans="4:30">
      <c r="D24" s="2"/>
      <c r="E24" s="2"/>
      <c r="F24" s="2"/>
      <c r="G24" s="2"/>
      <c r="H24" s="2"/>
      <c r="I24" s="2"/>
    </row>
  </sheetData>
  <mergeCells count="1">
    <mergeCell ref="W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72"/>
  <sheetViews>
    <sheetView zoomScale="90" workbookViewId="0">
      <selection activeCell="E3" sqref="E3:E9"/>
    </sheetView>
  </sheetViews>
  <sheetFormatPr defaultColWidth="10.875" defaultRowHeight="12.75"/>
  <cols>
    <col min="1" max="1" width="10.875" style="29"/>
    <col min="2" max="2" width="20.5" style="29" customWidth="1"/>
    <col min="3" max="3" width="10.875" style="107" bestFit="1" customWidth="1"/>
    <col min="4" max="5" width="20.5" style="28" customWidth="1"/>
    <col min="6" max="7" width="10.875" style="28"/>
    <col min="8" max="8" width="12" style="28" bestFit="1" customWidth="1"/>
    <col min="9" max="9" width="11.5" style="28" bestFit="1" customWidth="1"/>
    <col min="10" max="22" width="10.875" style="28"/>
    <col min="23" max="23" width="12.875" style="28" bestFit="1" customWidth="1"/>
    <col min="24" max="24" width="10.875" style="28"/>
    <col min="25" max="25" width="14.375" style="2" bestFit="1" customWidth="1"/>
    <col min="26" max="26" width="14.375" style="28" customWidth="1"/>
    <col min="27" max="16384" width="10.875" style="2"/>
  </cols>
  <sheetData>
    <row r="1" spans="1:34" ht="15.75">
      <c r="A1" s="109" t="s">
        <v>115</v>
      </c>
      <c r="AA1" s="169" t="s">
        <v>276</v>
      </c>
      <c r="AB1" s="169"/>
      <c r="AC1" s="169"/>
      <c r="AD1" s="169"/>
      <c r="AE1" s="169"/>
      <c r="AF1" s="169"/>
      <c r="AG1" s="169"/>
      <c r="AH1" s="169"/>
    </row>
    <row r="2" spans="1:34" ht="15">
      <c r="A2" s="9" t="s">
        <v>202</v>
      </c>
      <c r="B2" s="36" t="s">
        <v>2</v>
      </c>
      <c r="C2" s="113"/>
      <c r="D2" s="1" t="s">
        <v>48</v>
      </c>
      <c r="E2" s="1" t="s">
        <v>323</v>
      </c>
      <c r="F2" s="1" t="s">
        <v>30</v>
      </c>
      <c r="G2" s="1" t="s">
        <v>3</v>
      </c>
      <c r="H2" s="1" t="s">
        <v>4</v>
      </c>
      <c r="I2" s="1" t="s">
        <v>262</v>
      </c>
      <c r="J2" s="1" t="s">
        <v>31</v>
      </c>
      <c r="K2" s="1" t="s">
        <v>5</v>
      </c>
      <c r="L2" s="1" t="s">
        <v>6</v>
      </c>
      <c r="M2" s="1" t="s">
        <v>32</v>
      </c>
      <c r="N2" s="1" t="s">
        <v>33</v>
      </c>
      <c r="O2" s="1" t="s">
        <v>34</v>
      </c>
      <c r="P2" s="1" t="s">
        <v>7</v>
      </c>
      <c r="Q2" s="1" t="s">
        <v>35</v>
      </c>
      <c r="R2" s="1" t="s">
        <v>8</v>
      </c>
      <c r="S2" s="35" t="s">
        <v>42</v>
      </c>
      <c r="T2" s="1" t="s">
        <v>263</v>
      </c>
      <c r="U2" s="35" t="s">
        <v>264</v>
      </c>
      <c r="V2" s="58" t="s">
        <v>265</v>
      </c>
      <c r="W2" s="58" t="s">
        <v>266</v>
      </c>
      <c r="X2" s="58" t="s">
        <v>267</v>
      </c>
      <c r="Y2" s="24" t="s">
        <v>268</v>
      </c>
      <c r="Z2" s="24" t="s">
        <v>269</v>
      </c>
      <c r="AA2" s="37" t="s">
        <v>124</v>
      </c>
      <c r="AB2" s="37" t="s">
        <v>125</v>
      </c>
      <c r="AC2" s="37" t="s">
        <v>126</v>
      </c>
      <c r="AD2" s="37" t="s">
        <v>127</v>
      </c>
      <c r="AE2" s="37" t="s">
        <v>128</v>
      </c>
      <c r="AF2" s="37" t="s">
        <v>129</v>
      </c>
      <c r="AG2" s="37" t="s">
        <v>130</v>
      </c>
      <c r="AH2" s="37" t="s">
        <v>131</v>
      </c>
    </row>
    <row r="3" spans="1:34">
      <c r="A3" s="29" t="s">
        <v>255</v>
      </c>
      <c r="B3" s="140" t="s">
        <v>9</v>
      </c>
      <c r="C3" s="141"/>
      <c r="D3" s="142" t="s">
        <v>49</v>
      </c>
      <c r="E3" s="165">
        <v>41816</v>
      </c>
      <c r="F3" s="142">
        <v>2.29</v>
      </c>
      <c r="G3" s="142">
        <v>0.01</v>
      </c>
      <c r="H3" s="142">
        <v>0.03</v>
      </c>
      <c r="I3" s="142">
        <v>1.6</v>
      </c>
      <c r="J3" s="142">
        <v>0.37</v>
      </c>
      <c r="K3" s="142">
        <v>0.1</v>
      </c>
      <c r="L3" s="142">
        <v>0</v>
      </c>
      <c r="M3" s="143">
        <v>0.1</v>
      </c>
      <c r="N3" s="142">
        <v>0.13</v>
      </c>
      <c r="O3" s="142">
        <v>94.3</v>
      </c>
      <c r="P3" s="142">
        <v>0</v>
      </c>
      <c r="Q3" s="142">
        <v>0.87</v>
      </c>
      <c r="R3" s="142">
        <v>3.69</v>
      </c>
      <c r="T3" s="142"/>
      <c r="U3" s="31">
        <v>5.4686125367879868E-2</v>
      </c>
      <c r="V3" s="31">
        <v>1.2766815423965454</v>
      </c>
      <c r="W3" s="31">
        <v>0.2500145435333252</v>
      </c>
      <c r="X3" s="31">
        <v>2.9418224468827248E-2</v>
      </c>
      <c r="AA3" s="31">
        <v>21.852716581731201</v>
      </c>
      <c r="AB3" s="31">
        <v>0.89791132135277119</v>
      </c>
      <c r="AC3" s="31">
        <v>2.4009835406035132</v>
      </c>
      <c r="AD3" s="31">
        <v>0.91363003692713152</v>
      </c>
      <c r="AE3" s="31">
        <v>8.8712910781451632E-2</v>
      </c>
      <c r="AF3" s="31">
        <v>0.35449799961411044</v>
      </c>
      <c r="AG3" s="31">
        <v>5.6335450968256498E-2</v>
      </c>
      <c r="AH3" s="31">
        <v>26.564787841978436</v>
      </c>
    </row>
    <row r="4" spans="1:34">
      <c r="A4" s="144" t="s">
        <v>272</v>
      </c>
      <c r="B4" s="140" t="s">
        <v>257</v>
      </c>
      <c r="C4" s="141"/>
      <c r="D4" s="142" t="s">
        <v>49</v>
      </c>
      <c r="E4" s="165">
        <v>41816</v>
      </c>
      <c r="F4" s="142"/>
      <c r="G4" s="142"/>
      <c r="H4" s="142"/>
      <c r="I4" s="142"/>
      <c r="J4" s="142"/>
      <c r="K4" s="142"/>
      <c r="L4" s="142"/>
      <c r="M4" s="143"/>
      <c r="N4" s="142"/>
      <c r="O4" s="142"/>
      <c r="P4" s="142"/>
      <c r="Q4" s="142"/>
      <c r="R4" s="142"/>
      <c r="T4" s="142"/>
      <c r="U4" s="31"/>
      <c r="V4" s="31"/>
      <c r="W4" s="31"/>
      <c r="X4" s="31"/>
      <c r="AA4" s="31">
        <v>27.488052623908771</v>
      </c>
      <c r="AB4" s="31">
        <v>0.29569104679940661</v>
      </c>
      <c r="AC4" s="31">
        <v>2.1112588595686645</v>
      </c>
      <c r="AD4" s="31">
        <v>0.27805529258276529</v>
      </c>
      <c r="AE4" s="31">
        <v>3.5383095224669148E-2</v>
      </c>
      <c r="AF4" s="31">
        <v>0.25714585619756913</v>
      </c>
      <c r="AG4" s="31">
        <v>0.23877929863557842</v>
      </c>
      <c r="AH4" s="31">
        <v>30.70436607291742</v>
      </c>
    </row>
    <row r="5" spans="1:34">
      <c r="A5" s="29" t="s">
        <v>176</v>
      </c>
      <c r="B5" s="140" t="s">
        <v>10</v>
      </c>
      <c r="C5" s="141"/>
      <c r="D5" s="142" t="s">
        <v>49</v>
      </c>
      <c r="E5" s="165">
        <v>41816</v>
      </c>
      <c r="F5" s="142">
        <v>6.84</v>
      </c>
      <c r="G5" s="142">
        <v>0.02</v>
      </c>
      <c r="H5" s="142">
        <v>0.04</v>
      </c>
      <c r="I5" s="142">
        <v>2.6</v>
      </c>
      <c r="J5" s="142">
        <v>1.03</v>
      </c>
      <c r="K5" s="142">
        <v>0.41</v>
      </c>
      <c r="L5" s="142">
        <v>0.01</v>
      </c>
      <c r="M5" s="142">
        <v>0.15</v>
      </c>
      <c r="N5" s="142">
        <v>0.1</v>
      </c>
      <c r="O5" s="142">
        <v>84.9</v>
      </c>
      <c r="P5" s="142">
        <v>0</v>
      </c>
      <c r="Q5" s="142">
        <v>0.76</v>
      </c>
      <c r="R5" s="142">
        <v>4.26</v>
      </c>
      <c r="T5" s="142">
        <v>0.8</v>
      </c>
      <c r="U5" s="31">
        <v>2.6952845975756645E-2</v>
      </c>
      <c r="V5" s="31">
        <v>0.32906550168991089</v>
      </c>
      <c r="W5" s="31">
        <v>0.34910738468170166</v>
      </c>
      <c r="X5" s="31">
        <v>2.7735106647014618E-2</v>
      </c>
    </row>
    <row r="6" spans="1:34">
      <c r="A6" s="29" t="s">
        <v>177</v>
      </c>
      <c r="B6" s="140" t="s">
        <v>11</v>
      </c>
      <c r="C6" s="141"/>
      <c r="D6" s="142" t="s">
        <v>49</v>
      </c>
      <c r="E6" s="165">
        <v>41816</v>
      </c>
      <c r="F6" s="142">
        <v>4.13</v>
      </c>
      <c r="G6" s="142">
        <v>0.01</v>
      </c>
      <c r="H6" s="142">
        <v>0.03</v>
      </c>
      <c r="I6" s="142">
        <v>2.23</v>
      </c>
      <c r="J6" s="142">
        <v>0.64</v>
      </c>
      <c r="K6" s="142">
        <v>0.24</v>
      </c>
      <c r="L6" s="142">
        <v>0.01</v>
      </c>
      <c r="M6" s="142">
        <v>0.11</v>
      </c>
      <c r="N6" s="142">
        <v>0.04</v>
      </c>
      <c r="O6" s="142">
        <v>90</v>
      </c>
      <c r="P6" s="142">
        <v>0</v>
      </c>
      <c r="Q6" s="142">
        <v>0.5</v>
      </c>
      <c r="R6" s="142">
        <v>2.57</v>
      </c>
      <c r="T6" s="142"/>
      <c r="U6" s="31">
        <v>1.142518874257803E-2</v>
      </c>
      <c r="V6" s="31">
        <v>0.13005375862121582</v>
      </c>
      <c r="W6" s="31">
        <v>0.19522339105606079</v>
      </c>
      <c r="X6" s="31">
        <v>2.6273658499121666E-2</v>
      </c>
      <c r="AA6" s="31">
        <v>26.163344099872873</v>
      </c>
      <c r="AB6" s="31">
        <v>0.27676131981489416</v>
      </c>
      <c r="AC6" s="31">
        <v>1.851657606003541</v>
      </c>
      <c r="AD6" s="31">
        <v>0.23246111105243325</v>
      </c>
      <c r="AE6" s="31">
        <v>5.4527967669488121E-2</v>
      </c>
      <c r="AF6" s="31">
        <v>0.26813209908635799</v>
      </c>
      <c r="AG6" s="31">
        <v>0.30220690096875813</v>
      </c>
      <c r="AH6" s="31">
        <v>29.149091104468351</v>
      </c>
    </row>
    <row r="7" spans="1:34">
      <c r="A7" s="29" t="s">
        <v>178</v>
      </c>
      <c r="B7" s="140" t="s">
        <v>12</v>
      </c>
      <c r="C7" s="141"/>
      <c r="D7" s="142" t="s">
        <v>49</v>
      </c>
      <c r="E7" s="165">
        <v>41816</v>
      </c>
      <c r="F7" s="142">
        <v>3.61</v>
      </c>
      <c r="G7" s="142">
        <v>0.01</v>
      </c>
      <c r="H7" s="142">
        <v>0.04</v>
      </c>
      <c r="I7" s="142">
        <v>3.11</v>
      </c>
      <c r="J7" s="142">
        <v>0.64</v>
      </c>
      <c r="K7" s="142">
        <v>0.21</v>
      </c>
      <c r="L7" s="142">
        <v>0.02</v>
      </c>
      <c r="M7" s="142">
        <v>0.08</v>
      </c>
      <c r="N7" s="142">
        <v>0.08</v>
      </c>
      <c r="O7" s="142">
        <v>90.5</v>
      </c>
      <c r="P7" s="142">
        <v>0</v>
      </c>
      <c r="Q7" s="142">
        <v>0.46</v>
      </c>
      <c r="R7" s="142">
        <v>2.0699999999999998</v>
      </c>
      <c r="T7" s="142">
        <v>0.3</v>
      </c>
      <c r="U7" s="31">
        <v>5.3897500038146973E-3</v>
      </c>
      <c r="V7" s="31">
        <v>5.1477186381816864E-2</v>
      </c>
      <c r="W7" s="31">
        <v>0.16928483545780182</v>
      </c>
      <c r="X7" s="31">
        <v>2.6810372248291969E-2</v>
      </c>
      <c r="AA7" s="31">
        <v>17.415673320571528</v>
      </c>
      <c r="AB7" s="31">
        <v>0.24726374656277855</v>
      </c>
      <c r="AC7" s="31">
        <v>1.2905194378140141</v>
      </c>
      <c r="AD7" s="31">
        <v>0.15714641715903505</v>
      </c>
      <c r="AE7" s="31">
        <v>0.27955259613803074</v>
      </c>
      <c r="AF7" s="31">
        <v>0.24510679609535807</v>
      </c>
      <c r="AG7" s="31">
        <v>0.24921026955180764</v>
      </c>
      <c r="AH7" s="31">
        <v>19.884472583892549</v>
      </c>
    </row>
    <row r="8" spans="1:34">
      <c r="A8" s="29" t="s">
        <v>179</v>
      </c>
      <c r="B8" s="140" t="s">
        <v>13</v>
      </c>
      <c r="C8" s="141"/>
      <c r="D8" s="142" t="s">
        <v>49</v>
      </c>
      <c r="E8" s="165">
        <v>41816</v>
      </c>
      <c r="F8" s="142">
        <v>2.27</v>
      </c>
      <c r="G8" s="142">
        <v>0.01</v>
      </c>
      <c r="H8" s="142">
        <v>0.02</v>
      </c>
      <c r="I8" s="142">
        <v>1.04</v>
      </c>
      <c r="J8" s="142">
        <v>0.39</v>
      </c>
      <c r="K8" s="142">
        <v>0.13</v>
      </c>
      <c r="L8" s="142">
        <v>0.01</v>
      </c>
      <c r="M8" s="142">
        <v>0.05</v>
      </c>
      <c r="N8" s="142">
        <v>0.06</v>
      </c>
      <c r="O8" s="142">
        <v>95.3</v>
      </c>
      <c r="P8" s="142">
        <v>0</v>
      </c>
      <c r="Q8" s="142">
        <v>0.39</v>
      </c>
      <c r="R8" s="142">
        <v>1.1100000000000001</v>
      </c>
      <c r="T8" s="142">
        <v>0.3</v>
      </c>
      <c r="U8" s="31">
        <v>4.5719784684479237E-3</v>
      </c>
      <c r="V8" s="31">
        <v>2.2847782820463181E-2</v>
      </c>
      <c r="W8" s="31">
        <v>8.7949089705944061E-2</v>
      </c>
      <c r="X8" s="31" t="s">
        <v>256</v>
      </c>
      <c r="AA8" s="31"/>
      <c r="AB8" s="31"/>
      <c r="AC8" s="31"/>
      <c r="AD8" s="31"/>
      <c r="AE8" s="31"/>
      <c r="AF8" s="31"/>
      <c r="AG8" s="31"/>
      <c r="AH8" s="31"/>
    </row>
    <row r="9" spans="1:34">
      <c r="A9" s="29" t="s">
        <v>180</v>
      </c>
      <c r="B9" s="140" t="s">
        <v>14</v>
      </c>
      <c r="C9" s="141"/>
      <c r="D9" s="142" t="s">
        <v>49</v>
      </c>
      <c r="E9" s="165">
        <v>41816</v>
      </c>
      <c r="T9" s="142"/>
      <c r="U9" s="31" t="s">
        <v>256</v>
      </c>
      <c r="V9" s="31" t="s">
        <v>256</v>
      </c>
      <c r="W9" s="31">
        <v>1.6431467607617378E-2</v>
      </c>
      <c r="X9" s="31" t="s">
        <v>256</v>
      </c>
      <c r="AA9" s="31"/>
      <c r="AB9" s="31"/>
      <c r="AC9" s="31"/>
      <c r="AD9" s="31"/>
      <c r="AE9" s="31"/>
      <c r="AF9" s="31"/>
      <c r="AG9" s="31"/>
      <c r="AH9" s="31"/>
    </row>
    <row r="10" spans="1:34" s="37" customFormat="1" ht="25.5">
      <c r="A10" s="18"/>
      <c r="B10" s="145" t="s">
        <v>55</v>
      </c>
      <c r="C10" s="146" t="s">
        <v>286</v>
      </c>
      <c r="D10" s="147"/>
      <c r="E10" s="147"/>
      <c r="F10" s="148">
        <v>7.0739500987779341E-2</v>
      </c>
      <c r="G10" s="149">
        <v>1.0000000000000026E-4</v>
      </c>
      <c r="H10" s="148">
        <v>8.619627022093225E-2</v>
      </c>
      <c r="I10" s="148">
        <v>1.4771695908053309E-2</v>
      </c>
      <c r="J10" s="148">
        <v>8.0141749419388123E-3</v>
      </c>
      <c r="K10" s="148">
        <v>3.5916333331786392E-2</v>
      </c>
      <c r="L10" s="148">
        <v>1.9629060089571297E-3</v>
      </c>
      <c r="M10" s="150">
        <v>2.1586963658652952E-2</v>
      </c>
      <c r="N10" s="150">
        <v>2.9291927215531581E-2</v>
      </c>
      <c r="O10" s="150">
        <v>9.0668914187828228E-2</v>
      </c>
      <c r="P10" s="148">
        <v>2.0736441353327764E-4</v>
      </c>
      <c r="Q10" s="148">
        <v>3.4333322006470608E-2</v>
      </c>
      <c r="R10" s="73" t="s">
        <v>104</v>
      </c>
      <c r="S10" s="41"/>
      <c r="T10" s="148"/>
      <c r="U10" s="33"/>
      <c r="V10" s="33"/>
      <c r="W10" s="33"/>
      <c r="X10" s="33"/>
      <c r="Z10" s="41"/>
      <c r="AA10" s="33"/>
      <c r="AB10" s="33"/>
      <c r="AC10" s="33"/>
      <c r="AD10" s="33"/>
      <c r="AE10" s="33"/>
      <c r="AF10" s="33"/>
      <c r="AG10" s="33"/>
      <c r="AH10" s="33"/>
    </row>
    <row r="11" spans="1:34">
      <c r="A11" s="18"/>
      <c r="B11" s="140"/>
      <c r="C11" s="141"/>
      <c r="D11" s="142"/>
      <c r="E11" s="142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42"/>
      <c r="T11" s="151"/>
      <c r="U11" s="31"/>
      <c r="V11" s="31"/>
      <c r="W11" s="31"/>
      <c r="X11" s="31"/>
      <c r="AA11" s="31"/>
      <c r="AB11" s="31"/>
      <c r="AC11" s="31"/>
      <c r="AD11" s="31"/>
      <c r="AE11" s="31"/>
      <c r="AF11" s="31"/>
      <c r="AG11" s="31"/>
      <c r="AH11" s="31"/>
    </row>
    <row r="12" spans="1:34">
      <c r="A12" s="29" t="s">
        <v>215</v>
      </c>
      <c r="B12" s="18" t="s">
        <v>51</v>
      </c>
      <c r="C12" s="46" t="s">
        <v>287</v>
      </c>
      <c r="D12" s="47" t="s">
        <v>50</v>
      </c>
      <c r="E12" s="165">
        <v>41816</v>
      </c>
      <c r="F12" s="19">
        <v>0.69</v>
      </c>
      <c r="G12" s="19">
        <v>0</v>
      </c>
      <c r="H12" s="19">
        <v>0</v>
      </c>
      <c r="I12" s="19">
        <v>0.155</v>
      </c>
      <c r="J12" s="19">
        <v>0</v>
      </c>
      <c r="K12" s="19">
        <v>0.01</v>
      </c>
      <c r="L12" s="19">
        <v>0</v>
      </c>
      <c r="M12" s="20">
        <v>0.15</v>
      </c>
      <c r="N12" s="20">
        <v>3.4999999999999996E-2</v>
      </c>
      <c r="O12" s="21">
        <v>97.284999999999997</v>
      </c>
      <c r="P12" s="20">
        <v>0</v>
      </c>
      <c r="Q12" s="20">
        <v>0.12</v>
      </c>
      <c r="R12" s="19">
        <v>0.50852527669772485</v>
      </c>
      <c r="S12" s="22">
        <v>113.97999999999999</v>
      </c>
      <c r="T12" s="19"/>
      <c r="U12" s="104"/>
      <c r="V12" s="103"/>
      <c r="W12" s="31"/>
      <c r="X12" s="31"/>
      <c r="AA12" s="31"/>
      <c r="AB12" s="31"/>
      <c r="AC12" s="31"/>
      <c r="AD12" s="31"/>
      <c r="AE12" s="31"/>
      <c r="AF12" s="31"/>
      <c r="AG12" s="31"/>
      <c r="AH12" s="31"/>
    </row>
    <row r="13" spans="1:34">
      <c r="A13" s="29" t="s">
        <v>214</v>
      </c>
      <c r="B13" s="18" t="s">
        <v>52</v>
      </c>
      <c r="C13" s="46" t="s">
        <v>287</v>
      </c>
      <c r="D13" s="47" t="s">
        <v>50</v>
      </c>
      <c r="E13" s="165">
        <v>41816</v>
      </c>
      <c r="F13" s="19">
        <v>0.78500000000000003</v>
      </c>
      <c r="G13" s="19">
        <v>0</v>
      </c>
      <c r="H13" s="19">
        <v>0</v>
      </c>
      <c r="I13" s="19">
        <v>0.54</v>
      </c>
      <c r="J13" s="19">
        <v>5.0000000000000001E-3</v>
      </c>
      <c r="K13" s="19">
        <v>0.01</v>
      </c>
      <c r="L13" s="19">
        <v>0.02</v>
      </c>
      <c r="M13" s="20">
        <v>0.15</v>
      </c>
      <c r="N13" s="20">
        <v>0.05</v>
      </c>
      <c r="O13" s="21">
        <v>96.284999999999997</v>
      </c>
      <c r="P13" s="20">
        <v>0</v>
      </c>
      <c r="Q13" s="20">
        <v>7.0000000000000007E-2</v>
      </c>
      <c r="R13" s="19">
        <v>0.56507473569082833</v>
      </c>
      <c r="S13" s="21">
        <v>66.685000000000002</v>
      </c>
      <c r="T13" s="19"/>
      <c r="U13" s="104"/>
      <c r="V13" s="103"/>
      <c r="W13" s="31"/>
      <c r="X13" s="31"/>
      <c r="AA13" s="31"/>
      <c r="AB13" s="31"/>
      <c r="AC13" s="31"/>
      <c r="AD13" s="31"/>
      <c r="AE13" s="31"/>
      <c r="AF13" s="31"/>
      <c r="AG13" s="31"/>
      <c r="AH13" s="31"/>
    </row>
    <row r="14" spans="1:34">
      <c r="A14" s="29" t="s">
        <v>216</v>
      </c>
      <c r="B14" s="18" t="s">
        <v>53</v>
      </c>
      <c r="C14" s="46" t="s">
        <v>287</v>
      </c>
      <c r="D14" s="47" t="s">
        <v>50</v>
      </c>
      <c r="E14" s="165">
        <v>41816</v>
      </c>
      <c r="F14" s="19">
        <v>0.78</v>
      </c>
      <c r="G14" s="19">
        <v>0</v>
      </c>
      <c r="H14" s="19">
        <v>0</v>
      </c>
      <c r="I14" s="19">
        <v>0.495</v>
      </c>
      <c r="J14" s="19">
        <v>4.4999999999999998E-2</v>
      </c>
      <c r="K14" s="19">
        <v>0.03</v>
      </c>
      <c r="L14" s="19">
        <v>0</v>
      </c>
      <c r="M14" s="20">
        <v>0.15</v>
      </c>
      <c r="N14" s="20">
        <v>4.5000000000000005E-2</v>
      </c>
      <c r="O14" s="21">
        <v>96.384999999999991</v>
      </c>
      <c r="P14" s="20">
        <v>0</v>
      </c>
      <c r="Q14" s="20">
        <v>0.14000000000000001</v>
      </c>
      <c r="R14" s="19">
        <v>0.44940079893488871</v>
      </c>
      <c r="S14" s="22">
        <v>133.53</v>
      </c>
      <c r="T14" s="19"/>
      <c r="U14" s="104"/>
      <c r="V14" s="103"/>
      <c r="W14" s="31"/>
      <c r="X14" s="31"/>
      <c r="AA14" s="31"/>
      <c r="AB14" s="31"/>
      <c r="AC14" s="31"/>
      <c r="AD14" s="31"/>
      <c r="AE14" s="31"/>
      <c r="AF14" s="31"/>
      <c r="AG14" s="31"/>
      <c r="AH14" s="31"/>
    </row>
    <row r="15" spans="1:34">
      <c r="A15" s="29" t="s">
        <v>217</v>
      </c>
      <c r="B15" s="18" t="s">
        <v>54</v>
      </c>
      <c r="C15" s="46" t="s">
        <v>287</v>
      </c>
      <c r="D15" s="47" t="s">
        <v>50</v>
      </c>
      <c r="E15" s="165">
        <v>41816</v>
      </c>
      <c r="F15" s="19">
        <v>0.34</v>
      </c>
      <c r="G15" s="19">
        <v>0</v>
      </c>
      <c r="H15" s="19">
        <v>0</v>
      </c>
      <c r="I15" s="19">
        <v>7.0000000000000007E-2</v>
      </c>
      <c r="J15" s="19">
        <v>0</v>
      </c>
      <c r="K15" s="19">
        <v>0.01</v>
      </c>
      <c r="L15" s="19">
        <v>0</v>
      </c>
      <c r="M15" s="20">
        <v>0.13</v>
      </c>
      <c r="N15" s="20">
        <v>2.5000000000000001E-2</v>
      </c>
      <c r="O15" s="21">
        <v>97.949999999999989</v>
      </c>
      <c r="P15" s="20">
        <v>0</v>
      </c>
      <c r="Q15" s="20">
        <v>0.10500000000000001</v>
      </c>
      <c r="R15" s="19">
        <v>0.13150204558732526</v>
      </c>
      <c r="S15" s="22">
        <v>144.98500000000001</v>
      </c>
      <c r="T15" s="19"/>
      <c r="U15" s="104"/>
      <c r="V15" s="103"/>
      <c r="W15" s="31"/>
      <c r="X15" s="31"/>
      <c r="AA15" s="31"/>
      <c r="AB15" s="31"/>
      <c r="AC15" s="31"/>
      <c r="AD15" s="31"/>
      <c r="AE15" s="31"/>
      <c r="AF15" s="31"/>
      <c r="AG15" s="31"/>
      <c r="AH15" s="31"/>
    </row>
    <row r="16" spans="1:34">
      <c r="A16" s="29" t="s">
        <v>218</v>
      </c>
      <c r="B16" s="140" t="s">
        <v>196</v>
      </c>
      <c r="C16" s="46" t="s">
        <v>287</v>
      </c>
      <c r="D16" s="47" t="s">
        <v>50</v>
      </c>
      <c r="E16" s="165">
        <v>41816</v>
      </c>
      <c r="F16" s="19">
        <v>0.64929999999999999</v>
      </c>
      <c r="G16" s="19">
        <v>-2.9999999999999997E-4</v>
      </c>
      <c r="H16" s="19">
        <v>1.2800000000000001E-2</v>
      </c>
      <c r="I16" s="19">
        <v>8.3949999999999997E-2</v>
      </c>
      <c r="J16" s="19" t="s">
        <v>197</v>
      </c>
      <c r="K16" s="19">
        <v>2.1999999999999999E-2</v>
      </c>
      <c r="L16" s="19">
        <v>3.8E-3</v>
      </c>
      <c r="M16" s="20">
        <v>8.5100000000000009E-2</v>
      </c>
      <c r="N16" s="20">
        <v>1.61E-2</v>
      </c>
      <c r="O16" s="21">
        <v>96.940699999999993</v>
      </c>
      <c r="P16" s="20">
        <v>2E-3</v>
      </c>
      <c r="Q16" s="20">
        <v>8.0149999999999999E-2</v>
      </c>
      <c r="R16" s="19">
        <v>1.2786227644995449</v>
      </c>
      <c r="S16" s="22"/>
      <c r="T16" s="19"/>
      <c r="U16" s="104"/>
      <c r="V16" s="103"/>
      <c r="W16" s="31"/>
      <c r="X16" s="31"/>
      <c r="AA16" s="31"/>
      <c r="AB16" s="31"/>
      <c r="AC16" s="31"/>
      <c r="AD16" s="31"/>
      <c r="AE16" s="31"/>
      <c r="AF16" s="31"/>
      <c r="AG16" s="31"/>
      <c r="AH16" s="31"/>
    </row>
    <row r="17" spans="1:34">
      <c r="A17" s="29" t="s">
        <v>219</v>
      </c>
      <c r="B17" s="140" t="s">
        <v>198</v>
      </c>
      <c r="C17" s="46" t="s">
        <v>287</v>
      </c>
      <c r="D17" s="47" t="s">
        <v>50</v>
      </c>
      <c r="E17" s="165">
        <v>41816</v>
      </c>
      <c r="F17" s="142">
        <v>0.6</v>
      </c>
      <c r="G17" s="142">
        <v>0</v>
      </c>
      <c r="H17" s="142">
        <v>0.01</v>
      </c>
      <c r="I17" s="142">
        <v>0.05</v>
      </c>
      <c r="J17" s="142">
        <v>0.01</v>
      </c>
      <c r="K17" s="142">
        <v>0.02</v>
      </c>
      <c r="L17" s="142">
        <v>0.01</v>
      </c>
      <c r="M17" s="142">
        <v>0.02</v>
      </c>
      <c r="N17" s="142">
        <v>0.05</v>
      </c>
      <c r="O17" s="142">
        <v>99.1</v>
      </c>
      <c r="P17" s="142">
        <v>0</v>
      </c>
      <c r="Q17" s="142">
        <v>0.1</v>
      </c>
      <c r="R17" s="142">
        <v>0.18</v>
      </c>
      <c r="S17" s="22"/>
      <c r="T17" s="19"/>
      <c r="U17" s="104"/>
      <c r="V17" s="103"/>
      <c r="W17" s="31"/>
      <c r="X17" s="31"/>
      <c r="AA17" s="31"/>
      <c r="AB17" s="31"/>
      <c r="AC17" s="31"/>
      <c r="AD17" s="31"/>
      <c r="AE17" s="31"/>
      <c r="AF17" s="31"/>
      <c r="AG17" s="31"/>
      <c r="AH17" s="31"/>
    </row>
    <row r="18" spans="1:34" s="37" customFormat="1">
      <c r="A18" s="32"/>
      <c r="B18" s="145" t="s">
        <v>55</v>
      </c>
      <c r="C18" s="146"/>
      <c r="D18" s="24"/>
      <c r="E18" s="24"/>
      <c r="F18" s="52">
        <v>2.0816659994660883E-2</v>
      </c>
      <c r="G18" s="52">
        <v>0</v>
      </c>
      <c r="H18" s="52">
        <v>0.18248287590894577</v>
      </c>
      <c r="I18" s="52">
        <v>5.5075705472861461E-2</v>
      </c>
      <c r="J18" s="52">
        <v>1.7320508075688787E-2</v>
      </c>
      <c r="K18" s="52">
        <v>2.5166114784235707E-2</v>
      </c>
      <c r="L18" s="52">
        <v>0</v>
      </c>
      <c r="M18" s="152">
        <v>4.0414518843273857E-2</v>
      </c>
      <c r="N18" s="152">
        <v>2.6457513110645918E-2</v>
      </c>
      <c r="O18" s="153">
        <v>0.4172529209005002</v>
      </c>
      <c r="P18" s="152">
        <v>5.773502691896258E-3</v>
      </c>
      <c r="Q18" s="152">
        <v>9.9999999999997868E-3</v>
      </c>
      <c r="R18" s="73" t="s">
        <v>104</v>
      </c>
      <c r="S18" s="34">
        <v>1.2232947314527201</v>
      </c>
      <c r="T18" s="52"/>
      <c r="U18" s="33"/>
      <c r="V18" s="103"/>
      <c r="W18" s="33"/>
      <c r="X18" s="33"/>
      <c r="Z18" s="41"/>
      <c r="AA18" s="33"/>
      <c r="AB18" s="33"/>
      <c r="AC18" s="33"/>
      <c r="AD18" s="33"/>
      <c r="AE18" s="33"/>
      <c r="AF18" s="33"/>
      <c r="AG18" s="33"/>
      <c r="AH18" s="33"/>
    </row>
    <row r="19" spans="1:34">
      <c r="B19" s="3"/>
      <c r="C19" s="114"/>
      <c r="D19" s="47"/>
      <c r="E19" s="4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"/>
      <c r="T19" s="5"/>
      <c r="U19" s="31"/>
      <c r="V19" s="31"/>
      <c r="W19" s="31"/>
      <c r="X19" s="31"/>
      <c r="AA19" s="31"/>
      <c r="AB19" s="31"/>
      <c r="AC19" s="31"/>
      <c r="AD19" s="31"/>
      <c r="AE19" s="31"/>
      <c r="AF19" s="31"/>
      <c r="AG19" s="31"/>
      <c r="AH19" s="31"/>
    </row>
    <row r="20" spans="1:34">
      <c r="A20" s="29" t="s">
        <v>181</v>
      </c>
      <c r="B20" s="3" t="s">
        <v>15</v>
      </c>
      <c r="C20" s="7" t="s">
        <v>287</v>
      </c>
      <c r="D20" s="4" t="s">
        <v>49</v>
      </c>
      <c r="E20" s="166">
        <v>41810</v>
      </c>
      <c r="F20" s="4">
        <v>3.63</v>
      </c>
      <c r="G20" s="4">
        <v>0.01</v>
      </c>
      <c r="H20" s="4">
        <v>0.03</v>
      </c>
      <c r="I20" s="4">
        <v>1.17</v>
      </c>
      <c r="J20" s="4">
        <v>0.93</v>
      </c>
      <c r="K20" s="4">
        <v>0.19</v>
      </c>
      <c r="L20" s="4">
        <v>0.01</v>
      </c>
      <c r="M20" s="4">
        <v>0.04</v>
      </c>
      <c r="N20" s="4">
        <v>0.06</v>
      </c>
      <c r="O20" s="4">
        <v>81.900000000000006</v>
      </c>
      <c r="P20" s="4">
        <v>0</v>
      </c>
      <c r="Q20" s="4">
        <v>0.82</v>
      </c>
      <c r="R20" s="4">
        <v>12.3</v>
      </c>
      <c r="T20" s="4"/>
      <c r="U20" s="31">
        <v>0.19866716861724854</v>
      </c>
      <c r="V20" s="31">
        <v>4.3532629013061523</v>
      </c>
      <c r="W20" s="31">
        <v>0.60492372512817383</v>
      </c>
      <c r="X20" s="31">
        <v>4.220152273774147E-2</v>
      </c>
      <c r="AA20" s="31"/>
      <c r="AB20" s="31"/>
      <c r="AC20" s="31"/>
      <c r="AD20" s="31"/>
      <c r="AE20" s="31"/>
      <c r="AF20" s="31"/>
      <c r="AG20" s="31"/>
      <c r="AH20" s="31"/>
    </row>
    <row r="21" spans="1:34">
      <c r="A21" s="29" t="s">
        <v>182</v>
      </c>
      <c r="B21" s="3" t="s">
        <v>16</v>
      </c>
      <c r="C21" s="7" t="s">
        <v>287</v>
      </c>
      <c r="D21" s="4" t="s">
        <v>49</v>
      </c>
      <c r="E21" s="166">
        <v>41810</v>
      </c>
      <c r="F21" s="4">
        <v>3.22</v>
      </c>
      <c r="G21" s="4">
        <v>0</v>
      </c>
      <c r="H21" s="4">
        <v>0.02</v>
      </c>
      <c r="I21" s="4">
        <v>2.2999999999999998</v>
      </c>
      <c r="J21" s="4">
        <v>0.52</v>
      </c>
      <c r="K21" s="4">
        <v>0.12</v>
      </c>
      <c r="L21" s="4">
        <v>0.01</v>
      </c>
      <c r="M21" s="4">
        <v>0.05</v>
      </c>
      <c r="N21" s="4">
        <v>0.22</v>
      </c>
      <c r="O21" s="4">
        <v>88.7</v>
      </c>
      <c r="P21" s="4">
        <v>0</v>
      </c>
      <c r="Q21" s="4">
        <v>0.74</v>
      </c>
      <c r="R21" s="4">
        <v>3.99</v>
      </c>
      <c r="T21" s="4">
        <v>1.7</v>
      </c>
      <c r="U21" s="31">
        <v>4.4412601739168167E-2</v>
      </c>
      <c r="V21" s="31">
        <v>1.0394713878631592</v>
      </c>
      <c r="W21" s="31">
        <v>0.26687717437744141</v>
      </c>
      <c r="X21" s="31">
        <v>2.7421619743108749E-2</v>
      </c>
      <c r="Z21" s="28">
        <v>0.754</v>
      </c>
      <c r="AA21" s="31">
        <v>20.187583292032961</v>
      </c>
      <c r="AB21" s="31">
        <v>1.8071382163629137</v>
      </c>
      <c r="AC21" s="31">
        <v>3.3142488807317978</v>
      </c>
      <c r="AD21" s="31">
        <v>1.1348212525071795</v>
      </c>
      <c r="AE21" s="31">
        <v>0.37124588622093757</v>
      </c>
      <c r="AF21" s="31">
        <v>0.281002537995657</v>
      </c>
      <c r="AG21" s="31">
        <v>6.178850133281804E-2</v>
      </c>
      <c r="AH21" s="31">
        <v>27.157828567184264</v>
      </c>
    </row>
    <row r="22" spans="1:34">
      <c r="A22" s="29" t="s">
        <v>183</v>
      </c>
      <c r="B22" s="3" t="s">
        <v>17</v>
      </c>
      <c r="C22" s="7" t="s">
        <v>287</v>
      </c>
      <c r="D22" s="4" t="s">
        <v>49</v>
      </c>
      <c r="E22" s="166">
        <v>41810</v>
      </c>
      <c r="F22" s="4">
        <v>7.18</v>
      </c>
      <c r="G22" s="4">
        <v>0.01</v>
      </c>
      <c r="H22" s="4">
        <v>0.04</v>
      </c>
      <c r="I22" s="4">
        <v>3.02</v>
      </c>
      <c r="J22" s="4">
        <v>1.1499999999999999</v>
      </c>
      <c r="K22" s="4">
        <v>0.28999999999999998</v>
      </c>
      <c r="L22" s="4">
        <v>0.02</v>
      </c>
      <c r="M22" s="4">
        <v>0.12</v>
      </c>
      <c r="N22" s="4">
        <v>0.21</v>
      </c>
      <c r="O22" s="4">
        <v>80.5</v>
      </c>
      <c r="P22" s="4">
        <v>0.01</v>
      </c>
      <c r="Q22" s="4">
        <v>0.91</v>
      </c>
      <c r="R22" s="4">
        <v>6.25</v>
      </c>
      <c r="T22" s="4">
        <v>2.1</v>
      </c>
      <c r="U22" s="31">
        <v>4.5297242701053619E-2</v>
      </c>
      <c r="V22" s="31">
        <v>0.87671428918838501</v>
      </c>
      <c r="W22" s="31">
        <v>0.45524099469184875</v>
      </c>
      <c r="X22" s="31">
        <v>3.2034233212471008E-2</v>
      </c>
      <c r="AA22" s="31"/>
      <c r="AB22" s="31"/>
      <c r="AC22" s="31"/>
      <c r="AD22" s="31"/>
      <c r="AE22" s="31"/>
      <c r="AF22" s="31"/>
      <c r="AG22" s="31"/>
      <c r="AH22" s="31"/>
    </row>
    <row r="23" spans="1:34">
      <c r="A23" s="29" t="s">
        <v>184</v>
      </c>
      <c r="B23" s="3" t="s">
        <v>18</v>
      </c>
      <c r="C23" s="7" t="s">
        <v>287</v>
      </c>
      <c r="D23" s="4" t="s">
        <v>49</v>
      </c>
      <c r="E23" s="166">
        <v>41810</v>
      </c>
      <c r="F23" s="4">
        <v>7.23</v>
      </c>
      <c r="G23" s="4">
        <v>0.02</v>
      </c>
      <c r="H23" s="4">
        <v>0.04</v>
      </c>
      <c r="I23" s="4">
        <v>2.4500000000000002</v>
      </c>
      <c r="J23" s="4">
        <v>1.35</v>
      </c>
      <c r="K23" s="4">
        <v>0.34</v>
      </c>
      <c r="L23" s="4">
        <v>0.01</v>
      </c>
      <c r="M23" s="4">
        <v>0.13</v>
      </c>
      <c r="N23" s="4">
        <v>0.13</v>
      </c>
      <c r="O23" s="4">
        <v>83.2</v>
      </c>
      <c r="P23" s="4">
        <v>0.01</v>
      </c>
      <c r="Q23" s="4">
        <v>0.98</v>
      </c>
      <c r="R23" s="4">
        <v>4.05</v>
      </c>
      <c r="T23" s="4"/>
      <c r="U23" s="31">
        <v>2.4621885269880295E-2</v>
      </c>
      <c r="V23" s="31">
        <v>0.32708242535591125</v>
      </c>
      <c r="W23" s="31">
        <v>0.33242172002792358</v>
      </c>
      <c r="X23" s="31">
        <v>2.8551293537020683E-2</v>
      </c>
      <c r="AA23" s="31">
        <v>15.21073862100042</v>
      </c>
      <c r="AB23" s="31">
        <v>0.34639274186200286</v>
      </c>
      <c r="AC23" s="31">
        <v>2.0012604488514905</v>
      </c>
      <c r="AD23" s="31">
        <v>0.21041695365070956</v>
      </c>
      <c r="AE23" s="31">
        <v>0.16622319134453423</v>
      </c>
      <c r="AF23" s="31">
        <v>0.23728256623812938</v>
      </c>
      <c r="AG23" s="31">
        <v>0.22370949492373993</v>
      </c>
      <c r="AH23" s="31">
        <v>18.396024017871028</v>
      </c>
    </row>
    <row r="24" spans="1:34">
      <c r="A24" s="29" t="s">
        <v>185</v>
      </c>
      <c r="B24" s="3" t="s">
        <v>19</v>
      </c>
      <c r="C24" s="7" t="s">
        <v>287</v>
      </c>
      <c r="D24" s="4" t="s">
        <v>49</v>
      </c>
      <c r="E24" s="166">
        <v>41810</v>
      </c>
      <c r="F24" s="4">
        <v>11.4</v>
      </c>
      <c r="G24" s="4">
        <v>0.03</v>
      </c>
      <c r="H24" s="4">
        <v>0.02</v>
      </c>
      <c r="I24" s="4">
        <v>2.48</v>
      </c>
      <c r="J24" s="4">
        <v>2.85</v>
      </c>
      <c r="K24" s="4">
        <v>0.55000000000000004</v>
      </c>
      <c r="L24" s="4">
        <v>0</v>
      </c>
      <c r="M24" s="4">
        <v>0.16</v>
      </c>
      <c r="N24" s="4">
        <v>0.1</v>
      </c>
      <c r="O24" s="4">
        <v>76.3</v>
      </c>
      <c r="P24" s="4">
        <v>0.01</v>
      </c>
      <c r="Q24" s="4">
        <v>1.36</v>
      </c>
      <c r="R24" s="4">
        <v>4.22</v>
      </c>
      <c r="T24" s="4">
        <v>0.3</v>
      </c>
      <c r="U24" s="31">
        <v>2.2984988987445831E-2</v>
      </c>
      <c r="V24" s="31">
        <v>0.12317750602960587</v>
      </c>
      <c r="W24" s="31">
        <v>0.3610815703868866</v>
      </c>
      <c r="X24" s="31">
        <v>2.5549955666065216E-2</v>
      </c>
      <c r="AA24" s="31">
        <v>24.690144252577326</v>
      </c>
      <c r="AB24" s="31">
        <v>0.50627384362955385</v>
      </c>
      <c r="AC24" s="31">
        <v>1.8085020075284068</v>
      </c>
      <c r="AD24" s="31">
        <v>0.19318972410163554</v>
      </c>
      <c r="AE24" s="31">
        <v>7.5921946465375006E-2</v>
      </c>
      <c r="AF24" s="31">
        <v>0.22970703198124673</v>
      </c>
      <c r="AG24" s="31">
        <v>0.14420097557096517</v>
      </c>
      <c r="AH24" s="31">
        <v>27.647939781854507</v>
      </c>
    </row>
    <row r="25" spans="1:34" s="9" customFormat="1">
      <c r="A25" s="16" t="s">
        <v>185</v>
      </c>
      <c r="B25" s="16" t="s">
        <v>19</v>
      </c>
      <c r="C25" s="7" t="s">
        <v>287</v>
      </c>
      <c r="D25" s="4" t="s">
        <v>49</v>
      </c>
      <c r="E25" s="166">
        <v>41810</v>
      </c>
      <c r="F25" s="15">
        <v>11.270250000000001</v>
      </c>
      <c r="G25" s="11">
        <v>2.8299999999999999E-2</v>
      </c>
      <c r="H25" s="11">
        <v>2.0999999999999998E-2</v>
      </c>
      <c r="I25" s="11">
        <v>2.43045</v>
      </c>
      <c r="J25" s="11">
        <v>2.8188499999999999</v>
      </c>
      <c r="K25" s="11">
        <v>0.53910000000000002</v>
      </c>
      <c r="L25" s="11">
        <v>2.5999999999999999E-3</v>
      </c>
      <c r="M25" s="12">
        <v>0.16234999999999999</v>
      </c>
      <c r="N25" s="12">
        <v>0.10629999999999999</v>
      </c>
      <c r="O25" s="13">
        <v>77.226699999999994</v>
      </c>
      <c r="P25" s="12">
        <v>8.6499999999999997E-3</v>
      </c>
      <c r="Q25" s="12">
        <v>1.3140000000000001</v>
      </c>
      <c r="R25" s="12">
        <v>3.4828135670384341</v>
      </c>
      <c r="S25" s="8">
        <v>831.52895000000001</v>
      </c>
      <c r="T25" s="11"/>
      <c r="U25" s="102"/>
      <c r="V25" s="80"/>
      <c r="W25" s="80"/>
      <c r="X25" s="80"/>
      <c r="Y25" s="14"/>
      <c r="Z25" s="14"/>
      <c r="AA25" s="80"/>
      <c r="AB25" s="80"/>
      <c r="AC25" s="80"/>
      <c r="AD25" s="80"/>
      <c r="AE25" s="80"/>
      <c r="AF25" s="80"/>
      <c r="AG25" s="80"/>
      <c r="AH25" s="80"/>
    </row>
    <row r="26" spans="1:34" s="9" customFormat="1">
      <c r="A26" s="16" t="s">
        <v>185</v>
      </c>
      <c r="B26" s="16" t="s">
        <v>46</v>
      </c>
      <c r="C26" s="7" t="s">
        <v>287</v>
      </c>
      <c r="D26" s="4" t="s">
        <v>49</v>
      </c>
      <c r="E26" s="166">
        <v>41810</v>
      </c>
      <c r="F26" s="15">
        <v>11.440249999999999</v>
      </c>
      <c r="G26" s="11">
        <v>2.8999999999999998E-2</v>
      </c>
      <c r="H26" s="11">
        <v>2.0200000000000003E-2</v>
      </c>
      <c r="I26" s="11">
        <v>2.4836</v>
      </c>
      <c r="J26" s="11">
        <v>2.8388499999999999</v>
      </c>
      <c r="K26" s="11">
        <v>0.53825000000000001</v>
      </c>
      <c r="L26" s="11">
        <v>3.0999999999999999E-3</v>
      </c>
      <c r="M26" s="12">
        <v>0.16575000000000001</v>
      </c>
      <c r="N26" s="12">
        <v>0.12670000000000001</v>
      </c>
      <c r="O26" s="13">
        <v>76.795999999999992</v>
      </c>
      <c r="P26" s="12">
        <v>8.7999999999999988E-3</v>
      </c>
      <c r="Q26" s="12">
        <v>1.3462999999999998</v>
      </c>
      <c r="R26" s="12">
        <v>3.5795355334381327</v>
      </c>
      <c r="S26" s="8">
        <v>853.64869999999996</v>
      </c>
      <c r="T26" s="11"/>
      <c r="U26" s="102"/>
      <c r="V26" s="80"/>
      <c r="W26" s="80"/>
      <c r="X26" s="80"/>
      <c r="Y26" s="14"/>
      <c r="Z26" s="14"/>
      <c r="AA26" s="80"/>
      <c r="AB26" s="80"/>
      <c r="AC26" s="80"/>
      <c r="AD26" s="80"/>
      <c r="AE26" s="80"/>
      <c r="AF26" s="80"/>
      <c r="AG26" s="80"/>
      <c r="AH26" s="80"/>
    </row>
    <row r="27" spans="1:34" s="37" customFormat="1">
      <c r="A27" s="16"/>
      <c r="B27" s="36" t="s">
        <v>55</v>
      </c>
      <c r="C27" s="113"/>
      <c r="D27" s="1"/>
      <c r="E27" s="1"/>
      <c r="F27" s="38">
        <v>7.0739500987779341E-2</v>
      </c>
      <c r="G27" s="39">
        <v>1.0000000000000026E-4</v>
      </c>
      <c r="H27" s="38">
        <v>8.619627022093225E-2</v>
      </c>
      <c r="I27" s="38">
        <v>1.4771695908053309E-2</v>
      </c>
      <c r="J27" s="38">
        <v>8.0141749419388123E-3</v>
      </c>
      <c r="K27" s="38">
        <v>3.5916333331786392E-2</v>
      </c>
      <c r="L27" s="38">
        <v>1.9629060089571297E-3</v>
      </c>
      <c r="M27" s="40">
        <v>2.1586963658652952E-2</v>
      </c>
      <c r="N27" s="40">
        <v>2.9291927215531581E-2</v>
      </c>
      <c r="O27" s="40">
        <v>9.0668914187828228E-2</v>
      </c>
      <c r="P27" s="38">
        <v>2.0736441353327764E-4</v>
      </c>
      <c r="Q27" s="38">
        <v>3.4333322006470608E-2</v>
      </c>
      <c r="R27" s="73" t="s">
        <v>104</v>
      </c>
      <c r="S27" s="41"/>
      <c r="T27" s="38"/>
      <c r="U27" s="33"/>
      <c r="V27" s="33"/>
      <c r="W27" s="33"/>
      <c r="X27" s="33"/>
      <c r="Z27" s="41"/>
      <c r="AA27" s="33"/>
      <c r="AB27" s="33"/>
      <c r="AC27" s="33"/>
      <c r="AD27" s="33"/>
      <c r="AE27" s="33"/>
      <c r="AF27" s="33"/>
      <c r="AG27" s="33"/>
      <c r="AH27" s="33"/>
    </row>
    <row r="28" spans="1:34" s="9" customFormat="1">
      <c r="A28" s="16"/>
      <c r="B28" s="16"/>
      <c r="C28" s="7"/>
      <c r="D28" s="6"/>
      <c r="E28" s="6"/>
      <c r="F28" s="15"/>
      <c r="G28" s="11"/>
      <c r="H28" s="11"/>
      <c r="I28" s="11"/>
      <c r="J28" s="11"/>
      <c r="K28" s="11"/>
      <c r="L28" s="11"/>
      <c r="M28" s="12"/>
      <c r="N28" s="12"/>
      <c r="O28" s="13"/>
      <c r="P28" s="12"/>
      <c r="Q28" s="12"/>
      <c r="R28" s="12"/>
      <c r="S28" s="8"/>
      <c r="T28" s="11"/>
      <c r="U28" s="102"/>
      <c r="V28" s="80"/>
      <c r="W28" s="80"/>
      <c r="X28" s="80"/>
      <c r="Y28" s="14"/>
      <c r="Z28" s="14"/>
      <c r="AA28" s="80"/>
      <c r="AB28" s="80"/>
      <c r="AC28" s="80"/>
      <c r="AD28" s="80"/>
      <c r="AE28" s="80"/>
      <c r="AF28" s="80"/>
      <c r="AG28" s="80"/>
      <c r="AH28" s="80"/>
    </row>
    <row r="29" spans="1:34" s="24" customFormat="1">
      <c r="A29" s="16"/>
      <c r="B29" s="18" t="s">
        <v>43</v>
      </c>
      <c r="C29" s="7" t="s">
        <v>287</v>
      </c>
      <c r="D29" s="47" t="s">
        <v>50</v>
      </c>
      <c r="E29" s="166">
        <v>41810</v>
      </c>
      <c r="F29" s="19">
        <v>1.1846999999999999</v>
      </c>
      <c r="G29" s="19">
        <v>8.9999999999999998E-4</v>
      </c>
      <c r="H29" s="19">
        <v>1.8249999999999999E-2</v>
      </c>
      <c r="I29" s="19">
        <v>1.0359</v>
      </c>
      <c r="J29" s="19">
        <v>0.185</v>
      </c>
      <c r="K29" s="19">
        <v>5.8400000000000001E-2</v>
      </c>
      <c r="L29" s="19">
        <v>2.3499999999999997E-3</v>
      </c>
      <c r="M29" s="20">
        <v>1.9949999999999999E-2</v>
      </c>
      <c r="N29" s="20">
        <v>0.1489</v>
      </c>
      <c r="O29" s="21">
        <v>93.40764999999999</v>
      </c>
      <c r="P29" s="20">
        <v>1.8500000000000001E-3</v>
      </c>
      <c r="Q29" s="20">
        <v>0.26985000000000003</v>
      </c>
      <c r="R29" s="20">
        <v>0.7440667094289779</v>
      </c>
      <c r="S29" s="22">
        <v>334.96494999999999</v>
      </c>
      <c r="T29" s="19"/>
      <c r="U29" s="104"/>
      <c r="V29" s="49"/>
      <c r="W29" s="49"/>
      <c r="X29" s="49"/>
      <c r="Y29" s="23"/>
      <c r="Z29" s="23"/>
      <c r="AA29" s="49"/>
      <c r="AB29" s="49"/>
      <c r="AC29" s="49"/>
      <c r="AD29" s="49"/>
      <c r="AE29" s="49"/>
      <c r="AF29" s="49"/>
      <c r="AG29" s="49"/>
      <c r="AH29" s="49"/>
    </row>
    <row r="30" spans="1:34" s="24" customFormat="1">
      <c r="A30" s="16"/>
      <c r="B30" s="18" t="s">
        <v>44</v>
      </c>
      <c r="C30" s="7" t="s">
        <v>287</v>
      </c>
      <c r="D30" s="47" t="s">
        <v>50</v>
      </c>
      <c r="E30" s="166">
        <v>41810</v>
      </c>
      <c r="F30" s="19">
        <v>4.1740999999999993</v>
      </c>
      <c r="G30" s="19">
        <v>7.1500000000000001E-3</v>
      </c>
      <c r="H30" s="19">
        <v>1.3049999999999999E-2</v>
      </c>
      <c r="I30" s="19">
        <v>1.5613000000000001</v>
      </c>
      <c r="J30" s="19">
        <v>0.83875</v>
      </c>
      <c r="K30" s="19">
        <v>0.18995000000000001</v>
      </c>
      <c r="L30" s="19">
        <v>1.6050000000000002E-2</v>
      </c>
      <c r="M30" s="20">
        <v>3.1899999999999998E-2</v>
      </c>
      <c r="N30" s="20">
        <v>0.1164</v>
      </c>
      <c r="O30" s="21">
        <v>87.933500000000009</v>
      </c>
      <c r="P30" s="20">
        <v>3.5999999999999999E-3</v>
      </c>
      <c r="Q30" s="20">
        <v>0.74170000000000003</v>
      </c>
      <c r="R30" s="20">
        <v>2.0072392234287548</v>
      </c>
      <c r="S30" s="22">
        <v>1005.5542499999999</v>
      </c>
      <c r="T30" s="19"/>
      <c r="U30" s="104"/>
      <c r="V30" s="49"/>
      <c r="W30" s="49"/>
      <c r="X30" s="49"/>
      <c r="Y30" s="23"/>
      <c r="Z30" s="23"/>
      <c r="AA30" s="49"/>
      <c r="AB30" s="49"/>
      <c r="AC30" s="49"/>
      <c r="AD30" s="49"/>
      <c r="AE30" s="49"/>
      <c r="AF30" s="49"/>
      <c r="AG30" s="49"/>
      <c r="AH30" s="49"/>
    </row>
    <row r="31" spans="1:34" s="24" customFormat="1">
      <c r="A31" s="16"/>
      <c r="B31" s="18" t="s">
        <v>45</v>
      </c>
      <c r="C31" s="7" t="s">
        <v>287</v>
      </c>
      <c r="D31" s="47" t="s">
        <v>50</v>
      </c>
      <c r="E31" s="166">
        <v>41810</v>
      </c>
      <c r="F31" s="19">
        <v>2.7378499999999999</v>
      </c>
      <c r="G31" s="19">
        <v>3.4000000000000002E-3</v>
      </c>
      <c r="H31" s="19">
        <v>2.2200000000000001E-2</v>
      </c>
      <c r="I31" s="19">
        <v>1.7886</v>
      </c>
      <c r="J31" s="19">
        <v>0.44319999999999998</v>
      </c>
      <c r="K31" s="19">
        <v>0.11249999999999999</v>
      </c>
      <c r="L31" s="19">
        <v>-1.15E-3</v>
      </c>
      <c r="M31" s="20">
        <v>2.9100000000000001E-2</v>
      </c>
      <c r="N31" s="20">
        <v>0.14665</v>
      </c>
      <c r="O31" s="21">
        <v>90.657499999999999</v>
      </c>
      <c r="P31" s="20">
        <v>2.7499999999999998E-3</v>
      </c>
      <c r="Q31" s="20">
        <v>0.40329999999999999</v>
      </c>
      <c r="R31" s="20">
        <v>1.3398608606030109</v>
      </c>
      <c r="S31" s="22">
        <v>309.72884999999997</v>
      </c>
      <c r="T31" s="19"/>
      <c r="U31" s="104"/>
      <c r="V31" s="49"/>
      <c r="W31" s="49"/>
      <c r="X31" s="49"/>
      <c r="Y31" s="23"/>
      <c r="Z31" s="23"/>
      <c r="AA31" s="49"/>
      <c r="AB31" s="49"/>
      <c r="AC31" s="49"/>
      <c r="AD31" s="49"/>
      <c r="AE31" s="49"/>
      <c r="AF31" s="49"/>
      <c r="AG31" s="49"/>
      <c r="AH31" s="49"/>
    </row>
    <row r="32" spans="1:34" s="24" customFormat="1">
      <c r="A32" s="100" t="s">
        <v>284</v>
      </c>
      <c r="B32" s="18" t="s">
        <v>285</v>
      </c>
      <c r="C32" s="7" t="s">
        <v>287</v>
      </c>
      <c r="D32" s="47" t="s">
        <v>50</v>
      </c>
      <c r="E32" s="166">
        <v>41810</v>
      </c>
      <c r="F32" s="19">
        <v>5.3406000000000002</v>
      </c>
      <c r="G32" s="19">
        <v>8.0000000000000002E-3</v>
      </c>
      <c r="H32" s="19">
        <v>2.2699999999999998E-2</v>
      </c>
      <c r="I32" s="19">
        <v>0.9113</v>
      </c>
      <c r="J32" s="19">
        <v>1.2382499999999999</v>
      </c>
      <c r="K32" s="19">
        <v>0.26264999999999999</v>
      </c>
      <c r="L32" s="19">
        <v>-4.4999999999999999E-4</v>
      </c>
      <c r="M32" s="20">
        <v>3.8400000000000004E-2</v>
      </c>
      <c r="N32" s="20">
        <v>0.11800000000000001</v>
      </c>
      <c r="O32" s="21">
        <v>87.857600000000005</v>
      </c>
      <c r="P32" s="20">
        <v>5.45E-3</v>
      </c>
      <c r="Q32" s="20">
        <v>0.8083499999999999</v>
      </c>
      <c r="R32" s="20">
        <v>1.8443040554308823</v>
      </c>
      <c r="S32" s="22">
        <v>784.97980000000007</v>
      </c>
      <c r="T32" s="19"/>
      <c r="U32" s="104"/>
      <c r="V32" s="49"/>
      <c r="W32" s="49"/>
      <c r="X32" s="49"/>
      <c r="Y32" s="23"/>
      <c r="Z32" s="23"/>
      <c r="AA32" s="49"/>
      <c r="AB32" s="49"/>
      <c r="AC32" s="49"/>
      <c r="AD32" s="49"/>
      <c r="AE32" s="49"/>
      <c r="AF32" s="49"/>
      <c r="AG32" s="49"/>
      <c r="AH32" s="49"/>
    </row>
    <row r="33" spans="1:34" s="9" customFormat="1">
      <c r="A33" s="16" t="s">
        <v>200</v>
      </c>
      <c r="B33" s="16" t="s">
        <v>47</v>
      </c>
      <c r="C33" s="7" t="s">
        <v>287</v>
      </c>
      <c r="D33" s="47" t="s">
        <v>50</v>
      </c>
      <c r="E33" s="166">
        <v>41810</v>
      </c>
      <c r="F33" s="11">
        <v>3.66805</v>
      </c>
      <c r="G33" s="11">
        <v>4.3E-3</v>
      </c>
      <c r="H33" s="11">
        <v>2.9900000000000003E-2</v>
      </c>
      <c r="I33" s="11">
        <v>3.6289499999999997</v>
      </c>
      <c r="J33" s="11">
        <v>0.40590000000000004</v>
      </c>
      <c r="K33" s="11">
        <v>0.1181</v>
      </c>
      <c r="L33" s="11">
        <v>2.7000000000000001E-3</v>
      </c>
      <c r="M33" s="12">
        <v>4.4049999999999999E-2</v>
      </c>
      <c r="N33" s="12">
        <v>0.29949999999999999</v>
      </c>
      <c r="O33" s="13">
        <v>85.263100000000009</v>
      </c>
      <c r="P33" s="12">
        <v>2.8999999999999998E-3</v>
      </c>
      <c r="Q33" s="12">
        <v>0.95209999999999995</v>
      </c>
      <c r="R33" s="12">
        <v>3.4016311915654001</v>
      </c>
      <c r="S33" s="8">
        <v>1614.8525</v>
      </c>
      <c r="T33" s="11"/>
      <c r="U33" s="102"/>
      <c r="V33" s="80"/>
      <c r="W33" s="80"/>
      <c r="X33" s="80"/>
      <c r="Y33" s="14"/>
      <c r="Z33" s="14"/>
      <c r="AA33" s="80"/>
      <c r="AB33" s="80"/>
      <c r="AC33" s="80"/>
      <c r="AD33" s="80"/>
      <c r="AE33" s="80"/>
      <c r="AF33" s="80"/>
      <c r="AG33" s="80"/>
      <c r="AH33" s="80"/>
    </row>
    <row r="34" spans="1:34" s="9" customFormat="1">
      <c r="A34" s="16"/>
      <c r="B34" s="36" t="s">
        <v>55</v>
      </c>
      <c r="C34" s="7"/>
      <c r="D34" s="24"/>
      <c r="E34" s="166"/>
      <c r="F34" s="48">
        <v>0.24344388128136063</v>
      </c>
      <c r="G34" s="48">
        <v>1.7320508075688868E-4</v>
      </c>
      <c r="H34" s="48">
        <v>6.2633643781384071E-2</v>
      </c>
      <c r="I34" s="48">
        <v>8.5174311463805302E-2</v>
      </c>
      <c r="J34" s="48">
        <v>8.7368949480543705E-4</v>
      </c>
      <c r="K34" s="48">
        <v>4.7214122181115509E-2</v>
      </c>
      <c r="L34" s="48">
        <v>3.59072880253206E-3</v>
      </c>
      <c r="M34" s="48">
        <v>6.8641896826937887E-2</v>
      </c>
      <c r="N34" s="48">
        <v>5.8776724418202739E-2</v>
      </c>
      <c r="O34" s="48">
        <v>0.32513506424253835</v>
      </c>
      <c r="P34" s="48">
        <v>1.1372481406154652E-3</v>
      </c>
      <c r="Q34" s="48">
        <v>1.4342012875929681E-2</v>
      </c>
      <c r="R34" s="73" t="s">
        <v>104</v>
      </c>
      <c r="S34" s="43">
        <v>1</v>
      </c>
      <c r="T34" s="48"/>
      <c r="U34" s="105"/>
      <c r="V34" s="84"/>
      <c r="W34" s="84"/>
      <c r="X34" s="84"/>
      <c r="Y34" s="35"/>
      <c r="Z34" s="35"/>
      <c r="AA34" s="84"/>
      <c r="AB34" s="84"/>
      <c r="AC34" s="84"/>
      <c r="AD34" s="84"/>
      <c r="AE34" s="84"/>
      <c r="AF34" s="84"/>
      <c r="AG34" s="84"/>
      <c r="AH34" s="84"/>
    </row>
    <row r="35" spans="1:34" s="9" customFormat="1">
      <c r="A35" s="16"/>
      <c r="B35" s="16"/>
      <c r="C35" s="7"/>
      <c r="D35" s="6"/>
      <c r="E35" s="166"/>
      <c r="F35" s="11"/>
      <c r="G35" s="11"/>
      <c r="H35" s="11"/>
      <c r="I35" s="11"/>
      <c r="J35" s="11"/>
      <c r="K35" s="11"/>
      <c r="L35" s="11"/>
      <c r="M35" s="12"/>
      <c r="N35" s="12"/>
      <c r="O35" s="13"/>
      <c r="P35" s="12"/>
      <c r="Q35" s="12"/>
      <c r="R35" s="12"/>
      <c r="S35" s="8"/>
      <c r="T35" s="11"/>
      <c r="U35" s="102"/>
      <c r="V35" s="80"/>
      <c r="W35" s="80"/>
      <c r="X35" s="80"/>
      <c r="Y35" s="14"/>
      <c r="Z35" s="14"/>
      <c r="AA35" s="80"/>
      <c r="AB35" s="80"/>
      <c r="AC35" s="80"/>
      <c r="AD35" s="80"/>
      <c r="AE35" s="80"/>
      <c r="AF35" s="80"/>
      <c r="AG35" s="80"/>
      <c r="AH35" s="80"/>
    </row>
    <row r="36" spans="1:34">
      <c r="A36" s="18" t="s">
        <v>186</v>
      </c>
      <c r="B36" s="3" t="s">
        <v>20</v>
      </c>
      <c r="C36" s="7" t="s">
        <v>287</v>
      </c>
      <c r="D36" s="4" t="s">
        <v>49</v>
      </c>
      <c r="E36" s="166">
        <v>41810</v>
      </c>
      <c r="F36" s="4">
        <v>2.67</v>
      </c>
      <c r="G36" s="4">
        <v>0</v>
      </c>
      <c r="H36" s="4">
        <v>0.01</v>
      </c>
      <c r="I36" s="4">
        <v>1.2</v>
      </c>
      <c r="J36" s="4">
        <v>0.37</v>
      </c>
      <c r="K36" s="4">
        <v>0.11</v>
      </c>
      <c r="L36" s="4">
        <v>0</v>
      </c>
      <c r="M36" s="4">
        <v>0.04</v>
      </c>
      <c r="N36" s="4">
        <v>0.09</v>
      </c>
      <c r="O36" s="4">
        <v>92.2</v>
      </c>
      <c r="P36" s="4">
        <v>0</v>
      </c>
      <c r="Q36" s="4">
        <v>0.59</v>
      </c>
      <c r="R36" s="4">
        <v>4</v>
      </c>
      <c r="T36" s="4"/>
      <c r="U36" s="31">
        <v>5.3160998970270157E-2</v>
      </c>
      <c r="V36" s="31">
        <v>1.1924974918365479</v>
      </c>
      <c r="W36" s="31">
        <v>0.24746984243392944</v>
      </c>
      <c r="X36" s="31">
        <v>2.6881078258156776E-2</v>
      </c>
      <c r="AA36" s="31">
        <v>36.943897317212901</v>
      </c>
      <c r="AB36" s="31">
        <v>0.73877919777225598</v>
      </c>
      <c r="AC36" s="31">
        <v>1.6791353230912618</v>
      </c>
      <c r="AD36" s="31">
        <v>0.89659625846320778</v>
      </c>
      <c r="AE36" s="31">
        <v>6.3238361092365011E-2</v>
      </c>
      <c r="AF36" s="31">
        <v>0.38765120464616509</v>
      </c>
      <c r="AG36" s="31">
        <v>6.7728125974170744E-2</v>
      </c>
      <c r="AH36" s="31">
        <v>40.777025788252324</v>
      </c>
    </row>
    <row r="37" spans="1:34">
      <c r="A37" s="29" t="s">
        <v>187</v>
      </c>
      <c r="B37" s="3" t="s">
        <v>21</v>
      </c>
      <c r="C37" s="7" t="s">
        <v>287</v>
      </c>
      <c r="D37" s="4" t="s">
        <v>49</v>
      </c>
      <c r="E37" s="166">
        <v>41810</v>
      </c>
      <c r="F37" s="4">
        <v>6.92</v>
      </c>
      <c r="G37" s="4">
        <v>0.01</v>
      </c>
      <c r="H37" s="4">
        <v>0.03</v>
      </c>
      <c r="I37" s="4">
        <v>2.0499999999999998</v>
      </c>
      <c r="J37" s="4">
        <v>0.9</v>
      </c>
      <c r="K37" s="4">
        <v>0.27</v>
      </c>
      <c r="L37" s="4">
        <v>0</v>
      </c>
      <c r="M37" s="4">
        <v>0.1</v>
      </c>
      <c r="N37" s="4">
        <v>0.12</v>
      </c>
      <c r="O37" s="4">
        <v>84</v>
      </c>
      <c r="P37" s="4">
        <v>0</v>
      </c>
      <c r="Q37" s="4">
        <v>0.74</v>
      </c>
      <c r="R37" s="4">
        <v>6.07</v>
      </c>
      <c r="T37" s="4"/>
      <c r="U37" s="31">
        <v>5.0396308302879333E-2</v>
      </c>
      <c r="V37" s="31">
        <v>1.1593830585479736</v>
      </c>
      <c r="W37" s="31">
        <v>0.45096930861473083</v>
      </c>
      <c r="X37" s="31">
        <v>2.8381085023283958E-2</v>
      </c>
      <c r="AA37" s="31"/>
      <c r="AB37" s="31"/>
      <c r="AC37" s="31"/>
      <c r="AD37" s="31"/>
      <c r="AE37" s="31"/>
      <c r="AF37" s="31"/>
      <c r="AG37" s="31"/>
      <c r="AH37" s="31"/>
    </row>
    <row r="38" spans="1:34">
      <c r="A38" s="29" t="s">
        <v>188</v>
      </c>
      <c r="B38" s="3" t="s">
        <v>22</v>
      </c>
      <c r="C38" s="7" t="s">
        <v>287</v>
      </c>
      <c r="D38" s="4" t="s">
        <v>49</v>
      </c>
      <c r="E38" s="166">
        <v>41810</v>
      </c>
      <c r="F38" s="4">
        <v>4.66</v>
      </c>
      <c r="G38" s="4">
        <v>0.01</v>
      </c>
      <c r="H38" s="4">
        <v>0.01</v>
      </c>
      <c r="I38" s="4">
        <v>1.89</v>
      </c>
      <c r="J38" s="4">
        <v>0.68</v>
      </c>
      <c r="K38" s="4">
        <v>0.19</v>
      </c>
      <c r="L38" s="4">
        <v>0</v>
      </c>
      <c r="M38" s="4">
        <v>0.04</v>
      </c>
      <c r="N38" s="4">
        <v>0.06</v>
      </c>
      <c r="O38" s="4">
        <v>89.7</v>
      </c>
      <c r="P38" s="4">
        <v>0</v>
      </c>
      <c r="Q38" s="4">
        <v>0.47</v>
      </c>
      <c r="R38" s="4">
        <v>2.38</v>
      </c>
      <c r="T38" s="4">
        <v>0.1</v>
      </c>
      <c r="U38" s="31">
        <v>7.5105368159711361E-3</v>
      </c>
      <c r="V38" s="31">
        <v>6.3637107610702515E-2</v>
      </c>
      <c r="W38" s="31">
        <v>0.20701046288013458</v>
      </c>
      <c r="X38" s="31">
        <v>2.7547072619199753E-2</v>
      </c>
      <c r="AA38" s="31"/>
      <c r="AB38" s="31"/>
      <c r="AC38" s="31"/>
      <c r="AD38" s="31"/>
      <c r="AE38" s="31"/>
      <c r="AF38" s="31"/>
      <c r="AG38" s="31"/>
      <c r="AH38" s="31"/>
    </row>
    <row r="39" spans="1:34">
      <c r="A39" s="29" t="s">
        <v>189</v>
      </c>
      <c r="B39" s="3" t="s">
        <v>23</v>
      </c>
      <c r="C39" s="7" t="s">
        <v>287</v>
      </c>
      <c r="D39" s="4" t="s">
        <v>49</v>
      </c>
      <c r="E39" s="166">
        <v>41810</v>
      </c>
      <c r="F39" s="4">
        <v>5.36</v>
      </c>
      <c r="G39" s="4">
        <v>0.01</v>
      </c>
      <c r="H39" s="4">
        <v>0.01</v>
      </c>
      <c r="I39" s="4">
        <v>2.0499999999999998</v>
      </c>
      <c r="J39" s="4">
        <v>0.83</v>
      </c>
      <c r="K39" s="4">
        <v>0.23</v>
      </c>
      <c r="L39" s="4">
        <v>0</v>
      </c>
      <c r="M39" s="4">
        <v>0.05</v>
      </c>
      <c r="N39" s="4">
        <v>7.0000000000000007E-2</v>
      </c>
      <c r="O39" s="4">
        <v>88.3</v>
      </c>
      <c r="P39" s="4">
        <v>0</v>
      </c>
      <c r="Q39" s="4">
        <v>0.53</v>
      </c>
      <c r="R39" s="4">
        <v>2.78</v>
      </c>
      <c r="T39" s="4"/>
      <c r="U39" s="31">
        <v>1.0717193596065044E-2</v>
      </c>
      <c r="V39" s="31">
        <v>0.10996462404727936</v>
      </c>
      <c r="W39" s="31">
        <v>0.23938015103340149</v>
      </c>
      <c r="X39" s="31">
        <v>2.5256436318159103E-2</v>
      </c>
      <c r="AA39" s="31">
        <v>17.995039696864659</v>
      </c>
      <c r="AB39" s="31">
        <v>0.18491361316625299</v>
      </c>
      <c r="AC39" s="31">
        <v>1.246972356326411</v>
      </c>
      <c r="AD39" s="31">
        <v>0.11094041315270406</v>
      </c>
      <c r="AE39" s="31">
        <v>7.6891270696244898E-3</v>
      </c>
      <c r="AF39" s="31">
        <v>0.22780082962818687</v>
      </c>
      <c r="AG39" s="31">
        <v>0.22846187987815947</v>
      </c>
      <c r="AH39" s="31">
        <v>20.001817916085997</v>
      </c>
    </row>
    <row r="40" spans="1:34">
      <c r="A40" s="29" t="s">
        <v>190</v>
      </c>
      <c r="B40" s="3" t="s">
        <v>24</v>
      </c>
      <c r="C40" s="7" t="s">
        <v>287</v>
      </c>
      <c r="D40" s="4" t="s">
        <v>49</v>
      </c>
      <c r="E40" s="166">
        <v>41810</v>
      </c>
      <c r="F40" s="4">
        <v>3.63</v>
      </c>
      <c r="G40" s="4">
        <v>0</v>
      </c>
      <c r="H40" s="4">
        <v>0.01</v>
      </c>
      <c r="I40" s="4">
        <v>2.72</v>
      </c>
      <c r="J40" s="4">
        <v>0.56999999999999995</v>
      </c>
      <c r="K40" s="4">
        <v>0.15</v>
      </c>
      <c r="L40" s="4">
        <v>0</v>
      </c>
      <c r="M40" s="4">
        <v>0.04</v>
      </c>
      <c r="N40" s="4">
        <v>0.1</v>
      </c>
      <c r="O40" s="4">
        <v>90.5</v>
      </c>
      <c r="P40" s="4">
        <v>0</v>
      </c>
      <c r="Q40" s="4">
        <v>0.57999999999999996</v>
      </c>
      <c r="R40" s="4">
        <v>2.0099999999999998</v>
      </c>
      <c r="T40" s="4">
        <v>0.1</v>
      </c>
      <c r="U40" s="31">
        <v>3.4486467484384775E-3</v>
      </c>
      <c r="V40" s="31">
        <v>3.2583173364400864E-2</v>
      </c>
      <c r="W40" s="31">
        <v>0.18263475596904755</v>
      </c>
      <c r="X40" s="31">
        <v>2.4532750248908997E-2</v>
      </c>
      <c r="AA40" s="31">
        <v>9.7877262390219713</v>
      </c>
      <c r="AB40" s="31">
        <v>0.16857679768682643</v>
      </c>
      <c r="AC40" s="31">
        <v>0.7415296454200575</v>
      </c>
      <c r="AD40" s="31">
        <v>7.6022343705830414E-2</v>
      </c>
      <c r="AE40" s="31">
        <v>7.1636737717575873E-3</v>
      </c>
      <c r="AF40" s="31">
        <v>0.18724154924116071</v>
      </c>
      <c r="AG40" s="31">
        <v>0.14371770849438292</v>
      </c>
      <c r="AH40" s="31">
        <v>11.111977957341987</v>
      </c>
    </row>
    <row r="41" spans="1:34" s="37" customFormat="1">
      <c r="A41" s="29"/>
      <c r="B41" s="36" t="s">
        <v>55</v>
      </c>
      <c r="C41" s="7"/>
      <c r="D41" s="1"/>
      <c r="E41" s="1"/>
      <c r="F41" s="38">
        <v>7.0739500987779341E-2</v>
      </c>
      <c r="G41" s="39">
        <v>1.0000000000000026E-4</v>
      </c>
      <c r="H41" s="38">
        <v>8.619627022093225E-2</v>
      </c>
      <c r="I41" s="38">
        <v>1.4771695908053309E-2</v>
      </c>
      <c r="J41" s="38">
        <v>8.0141749419388123E-3</v>
      </c>
      <c r="K41" s="38">
        <v>3.5916333331786392E-2</v>
      </c>
      <c r="L41" s="38">
        <v>1.9629060089571297E-3</v>
      </c>
      <c r="M41" s="40">
        <v>2.1586963658652952E-2</v>
      </c>
      <c r="N41" s="40">
        <v>2.9291927215531581E-2</v>
      </c>
      <c r="O41" s="40">
        <v>9.0668914187828228E-2</v>
      </c>
      <c r="P41" s="38">
        <v>2.0736441353327764E-4</v>
      </c>
      <c r="Q41" s="38">
        <v>3.4333322006470608E-2</v>
      </c>
      <c r="R41" s="73" t="s">
        <v>104</v>
      </c>
      <c r="S41" s="41"/>
      <c r="T41" s="38"/>
      <c r="U41" s="33"/>
      <c r="V41" s="33"/>
      <c r="W41" s="33"/>
      <c r="X41" s="33"/>
      <c r="Z41" s="41"/>
      <c r="AA41" s="33"/>
      <c r="AB41" s="33"/>
      <c r="AC41" s="33"/>
      <c r="AD41" s="33"/>
      <c r="AE41" s="33"/>
      <c r="AF41" s="33"/>
      <c r="AG41" s="33"/>
      <c r="AH41" s="33"/>
    </row>
    <row r="42" spans="1:34">
      <c r="U42" s="31"/>
      <c r="V42" s="31"/>
      <c r="W42" s="31"/>
      <c r="X42" s="31"/>
      <c r="AA42" s="31"/>
      <c r="AB42" s="31"/>
      <c r="AC42" s="31"/>
      <c r="AD42" s="31"/>
      <c r="AE42" s="31"/>
      <c r="AF42" s="31"/>
      <c r="AG42" s="31"/>
      <c r="AH42" s="31"/>
    </row>
    <row r="43" spans="1:34">
      <c r="A43" s="29" t="s">
        <v>220</v>
      </c>
      <c r="B43" s="16" t="s">
        <v>60</v>
      </c>
      <c r="C43" s="7" t="s">
        <v>287</v>
      </c>
      <c r="D43" s="6" t="s">
        <v>50</v>
      </c>
      <c r="E43" s="166">
        <v>41810</v>
      </c>
      <c r="F43" s="11">
        <v>1.07</v>
      </c>
      <c r="G43" s="11">
        <v>0</v>
      </c>
      <c r="H43" s="11">
        <v>0</v>
      </c>
      <c r="I43" s="11">
        <v>0.185</v>
      </c>
      <c r="J43" s="11">
        <v>6.5000000000000002E-2</v>
      </c>
      <c r="K43" s="11">
        <v>0.04</v>
      </c>
      <c r="L43" s="11">
        <v>8.4000000000000012E-3</v>
      </c>
      <c r="M43" s="12">
        <v>6.4049999999999996E-2</v>
      </c>
      <c r="N43" s="12">
        <v>0.01</v>
      </c>
      <c r="O43" s="13">
        <v>96.734999999999999</v>
      </c>
      <c r="P43" s="12">
        <v>0</v>
      </c>
      <c r="Q43" s="12">
        <v>0.12</v>
      </c>
      <c r="R43" s="19">
        <v>0.26239832065060398</v>
      </c>
      <c r="S43" s="13">
        <v>89.830000000000013</v>
      </c>
      <c r="T43" s="11"/>
      <c r="U43" s="102"/>
      <c r="V43" s="80"/>
      <c r="W43" s="31"/>
      <c r="X43" s="31"/>
      <c r="AA43" s="31"/>
      <c r="AB43" s="31"/>
      <c r="AC43" s="31"/>
      <c r="AD43" s="31"/>
      <c r="AE43" s="31"/>
      <c r="AF43" s="31"/>
      <c r="AG43" s="31"/>
      <c r="AH43" s="31"/>
    </row>
    <row r="44" spans="1:34">
      <c r="A44" s="29" t="s">
        <v>221</v>
      </c>
      <c r="B44" s="16" t="s">
        <v>62</v>
      </c>
      <c r="C44" s="7" t="s">
        <v>287</v>
      </c>
      <c r="D44" s="6" t="s">
        <v>50</v>
      </c>
      <c r="E44" s="166">
        <v>41810</v>
      </c>
      <c r="F44" s="11">
        <v>1.3149999999999999</v>
      </c>
      <c r="G44" s="11">
        <v>0</v>
      </c>
      <c r="H44" s="11">
        <v>0</v>
      </c>
      <c r="I44" s="11">
        <v>0.95499999999999996</v>
      </c>
      <c r="J44" s="11">
        <v>6.0000000000000005E-2</v>
      </c>
      <c r="K44" s="11">
        <v>0.04</v>
      </c>
      <c r="L44" s="11">
        <v>-2.8500000000000001E-3</v>
      </c>
      <c r="M44" s="12">
        <v>5.4550000000000001E-2</v>
      </c>
      <c r="N44" s="12">
        <v>3.4999999999999996E-2</v>
      </c>
      <c r="O44" s="13">
        <v>94.16</v>
      </c>
      <c r="P44" s="12">
        <v>0</v>
      </c>
      <c r="Q44" s="12">
        <v>9.5000000000000001E-2</v>
      </c>
      <c r="R44" s="19">
        <v>0.57556322973206875</v>
      </c>
      <c r="S44" s="13">
        <v>69.669999999999987</v>
      </c>
      <c r="T44" s="11"/>
      <c r="U44" s="102"/>
      <c r="V44" s="80"/>
      <c r="W44" s="31"/>
      <c r="X44" s="31"/>
      <c r="AA44" s="31"/>
      <c r="AB44" s="31"/>
      <c r="AC44" s="31"/>
      <c r="AD44" s="31"/>
      <c r="AE44" s="31"/>
      <c r="AF44" s="31"/>
      <c r="AG44" s="31"/>
      <c r="AH44" s="31"/>
    </row>
    <row r="45" spans="1:34">
      <c r="B45" s="16" t="s">
        <v>61</v>
      </c>
      <c r="C45" s="7" t="s">
        <v>287</v>
      </c>
      <c r="D45" s="6" t="s">
        <v>50</v>
      </c>
      <c r="E45" s="166">
        <v>41810</v>
      </c>
      <c r="F45" s="11">
        <v>1.59</v>
      </c>
      <c r="G45" s="11">
        <v>0</v>
      </c>
      <c r="H45" s="11">
        <v>0</v>
      </c>
      <c r="I45" s="11">
        <v>0.29499999999999998</v>
      </c>
      <c r="J45" s="11">
        <v>0.11</v>
      </c>
      <c r="K45" s="11">
        <v>0.05</v>
      </c>
      <c r="L45" s="11">
        <v>-2.65E-3</v>
      </c>
      <c r="M45" s="12">
        <v>5.9649999999999995E-2</v>
      </c>
      <c r="N45" s="12">
        <v>0.04</v>
      </c>
      <c r="O45" s="13">
        <v>95.164999999999992</v>
      </c>
      <c r="P45" s="12">
        <v>0</v>
      </c>
      <c r="Q45" s="12">
        <v>0.1</v>
      </c>
      <c r="R45" s="19">
        <v>0.53884149079472365</v>
      </c>
      <c r="S45" s="13">
        <v>72.974999999999994</v>
      </c>
      <c r="T45" s="11"/>
      <c r="U45" s="102"/>
      <c r="V45" s="31"/>
      <c r="W45" s="31"/>
      <c r="X45" s="31"/>
      <c r="Y45" s="76">
        <v>1.5725875385505016E-3</v>
      </c>
      <c r="Z45" s="76"/>
      <c r="AA45" s="31"/>
      <c r="AB45" s="31"/>
      <c r="AC45" s="31"/>
      <c r="AD45" s="31"/>
      <c r="AE45" s="31"/>
      <c r="AF45" s="31"/>
      <c r="AG45" s="31"/>
      <c r="AH45" s="31"/>
    </row>
    <row r="46" spans="1:34">
      <c r="B46" s="32" t="s">
        <v>55</v>
      </c>
      <c r="C46" s="7" t="s">
        <v>287</v>
      </c>
      <c r="D46" s="41"/>
      <c r="E46" s="166"/>
      <c r="F46" s="33">
        <v>0.2857154761879967</v>
      </c>
      <c r="G46" s="34">
        <v>0</v>
      </c>
      <c r="H46" s="33">
        <v>0.10969655114602855</v>
      </c>
      <c r="I46" s="33">
        <v>8.504900548115403E-2</v>
      </c>
      <c r="J46" s="33">
        <v>1.0000000000000009E-2</v>
      </c>
      <c r="K46" s="33">
        <v>2.5166114784235766E-2</v>
      </c>
      <c r="L46" s="33">
        <v>9.4516312525052225E-4</v>
      </c>
      <c r="M46" s="33">
        <v>7.2512090945809363E-2</v>
      </c>
      <c r="N46" s="33">
        <v>2.3094010767585018E-2</v>
      </c>
      <c r="O46" s="33">
        <v>0.29614185789921871</v>
      </c>
      <c r="P46" s="33">
        <v>8.4983747219407389E-18</v>
      </c>
      <c r="Q46" s="33">
        <v>0</v>
      </c>
      <c r="R46" s="73" t="s">
        <v>104</v>
      </c>
      <c r="S46" s="33">
        <v>1.5712839760314852</v>
      </c>
      <c r="T46" s="33"/>
      <c r="U46" s="33"/>
      <c r="V46" s="31"/>
      <c r="W46" s="31"/>
      <c r="X46" s="31"/>
      <c r="Y46" s="79">
        <v>5.0352346528764967E-5</v>
      </c>
      <c r="Z46" s="79"/>
      <c r="AA46" s="31"/>
      <c r="AB46" s="31"/>
      <c r="AC46" s="31"/>
      <c r="AD46" s="31"/>
      <c r="AE46" s="31"/>
      <c r="AF46" s="31"/>
      <c r="AG46" s="31"/>
      <c r="AH46" s="31"/>
    </row>
    <row r="47" spans="1:34">
      <c r="C47" s="7"/>
      <c r="E47" s="166"/>
      <c r="U47" s="31"/>
      <c r="V47" s="31"/>
      <c r="W47" s="31"/>
      <c r="X47" s="31"/>
      <c r="Y47" s="28"/>
      <c r="AA47" s="31"/>
      <c r="AB47" s="31"/>
      <c r="AC47" s="31"/>
      <c r="AD47" s="31"/>
      <c r="AE47" s="31"/>
      <c r="AF47" s="31"/>
      <c r="AG47" s="31"/>
      <c r="AH47" s="31"/>
    </row>
    <row r="48" spans="1:34">
      <c r="A48" s="29" t="s">
        <v>191</v>
      </c>
      <c r="B48" s="3" t="s">
        <v>25</v>
      </c>
      <c r="C48" s="7" t="s">
        <v>287</v>
      </c>
      <c r="D48" s="4" t="s">
        <v>49</v>
      </c>
      <c r="E48" s="166">
        <v>41810</v>
      </c>
      <c r="F48" s="4">
        <v>1.71</v>
      </c>
      <c r="G48" s="4">
        <v>0</v>
      </c>
      <c r="H48" s="4">
        <v>0.03</v>
      </c>
      <c r="I48" s="4">
        <v>0.74</v>
      </c>
      <c r="J48" s="4">
        <v>0.18</v>
      </c>
      <c r="K48" s="4">
        <v>0.08</v>
      </c>
      <c r="L48" s="4">
        <v>0</v>
      </c>
      <c r="M48" s="4">
        <v>0.04</v>
      </c>
      <c r="N48" s="4">
        <v>0.08</v>
      </c>
      <c r="O48" s="4">
        <v>94.3</v>
      </c>
      <c r="P48" s="4">
        <v>0</v>
      </c>
      <c r="Q48" s="4">
        <v>0.28000000000000003</v>
      </c>
      <c r="R48" s="4">
        <v>3.6</v>
      </c>
      <c r="T48" s="4"/>
      <c r="U48" s="31">
        <v>4.9286212772130966E-2</v>
      </c>
      <c r="V48" s="31">
        <v>1.4228059053421021</v>
      </c>
      <c r="W48" s="31">
        <v>0.18648888170719147</v>
      </c>
      <c r="X48" s="31">
        <v>2.4821963161230087E-2</v>
      </c>
      <c r="Y48" s="28"/>
      <c r="AA48" s="31">
        <v>19.970919256781592</v>
      </c>
      <c r="AB48" s="31">
        <v>2.5334659841243363</v>
      </c>
      <c r="AC48" s="31">
        <v>2.7980202046052041</v>
      </c>
      <c r="AD48" s="31">
        <v>1.3573617387726928</v>
      </c>
      <c r="AE48" s="31">
        <v>0.44345437519184572</v>
      </c>
      <c r="AF48" s="31">
        <v>0.32844180051356719</v>
      </c>
      <c r="AG48" s="31">
        <v>6.4519311234852078E-2</v>
      </c>
      <c r="AH48" s="31">
        <v>27.496182671224091</v>
      </c>
    </row>
    <row r="49" spans="1:34">
      <c r="A49" s="29" t="s">
        <v>192</v>
      </c>
      <c r="B49" s="3" t="s">
        <v>26</v>
      </c>
      <c r="C49" s="7" t="s">
        <v>287</v>
      </c>
      <c r="D49" s="4" t="s">
        <v>49</v>
      </c>
      <c r="E49" s="166">
        <v>41810</v>
      </c>
      <c r="F49" s="4">
        <v>2.63</v>
      </c>
      <c r="G49" s="4">
        <v>0</v>
      </c>
      <c r="H49" s="4">
        <v>0.02</v>
      </c>
      <c r="I49" s="4">
        <v>1.05</v>
      </c>
      <c r="J49" s="4">
        <v>0.22</v>
      </c>
      <c r="K49" s="4">
        <v>0.09</v>
      </c>
      <c r="L49" s="4">
        <v>0</v>
      </c>
      <c r="M49" s="4">
        <v>0.05</v>
      </c>
      <c r="N49" s="4">
        <v>0.1</v>
      </c>
      <c r="O49" s="4">
        <v>91.2</v>
      </c>
      <c r="P49" s="4">
        <v>0</v>
      </c>
      <c r="Q49" s="4">
        <v>0.38</v>
      </c>
      <c r="R49" s="4">
        <v>3.54</v>
      </c>
      <c r="T49" s="4"/>
      <c r="U49" s="31">
        <v>3.9376147091388702E-2</v>
      </c>
      <c r="V49" s="31">
        <v>0.94811850786209106</v>
      </c>
      <c r="W49" s="31">
        <v>0.23360267281532288</v>
      </c>
      <c r="X49" s="31">
        <v>2.6530006900429726E-2</v>
      </c>
      <c r="Y49" s="28"/>
      <c r="AA49" s="31"/>
      <c r="AB49" s="31"/>
      <c r="AC49" s="31"/>
      <c r="AD49" s="31"/>
      <c r="AE49" s="31"/>
      <c r="AF49" s="31"/>
      <c r="AG49" s="31"/>
      <c r="AH49" s="31"/>
    </row>
    <row r="50" spans="1:34">
      <c r="A50" s="29" t="s">
        <v>193</v>
      </c>
      <c r="B50" s="3" t="s">
        <v>27</v>
      </c>
      <c r="C50" s="7" t="s">
        <v>287</v>
      </c>
      <c r="D50" s="4" t="s">
        <v>49</v>
      </c>
      <c r="E50" s="166">
        <v>41810</v>
      </c>
      <c r="F50" s="4">
        <v>2.38</v>
      </c>
      <c r="G50" s="4">
        <v>0</v>
      </c>
      <c r="H50" s="4">
        <v>0.02</v>
      </c>
      <c r="I50" s="4">
        <v>1.22</v>
      </c>
      <c r="J50" s="4">
        <v>0.16</v>
      </c>
      <c r="K50" s="4">
        <v>7.0000000000000007E-2</v>
      </c>
      <c r="L50" s="4">
        <v>0</v>
      </c>
      <c r="M50" s="4">
        <v>0.04</v>
      </c>
      <c r="N50" s="4">
        <v>0.13</v>
      </c>
      <c r="O50" s="4">
        <v>93.6</v>
      </c>
      <c r="P50" s="4">
        <v>0</v>
      </c>
      <c r="Q50" s="4">
        <v>0.28999999999999998</v>
      </c>
      <c r="R50" s="4">
        <v>2.35</v>
      </c>
      <c r="T50" s="4">
        <v>0.4</v>
      </c>
      <c r="U50" s="31">
        <v>1.8871627748012543E-2</v>
      </c>
      <c r="V50" s="31" t="s">
        <v>256</v>
      </c>
      <c r="W50" s="31">
        <v>0.16404719650745392</v>
      </c>
      <c r="X50" s="31" t="s">
        <v>256</v>
      </c>
      <c r="Y50" s="28"/>
      <c r="AA50" s="31"/>
      <c r="AB50" s="31"/>
      <c r="AC50" s="31"/>
      <c r="AD50" s="31"/>
      <c r="AE50" s="31"/>
      <c r="AF50" s="31"/>
      <c r="AG50" s="31"/>
      <c r="AH50" s="31"/>
    </row>
    <row r="51" spans="1:34">
      <c r="A51" s="29" t="s">
        <v>194</v>
      </c>
      <c r="B51" s="3" t="s">
        <v>28</v>
      </c>
      <c r="C51" s="7" t="s">
        <v>287</v>
      </c>
      <c r="D51" s="4" t="s">
        <v>49</v>
      </c>
      <c r="E51" s="166">
        <v>41810</v>
      </c>
      <c r="F51" s="4">
        <v>2.8</v>
      </c>
      <c r="G51" s="4">
        <v>0</v>
      </c>
      <c r="H51" s="4">
        <v>0.02</v>
      </c>
      <c r="I51" s="4">
        <v>1.43</v>
      </c>
      <c r="J51" s="4">
        <v>0.21</v>
      </c>
      <c r="K51" s="4">
        <v>0.1</v>
      </c>
      <c r="L51" s="4">
        <v>0</v>
      </c>
      <c r="M51" s="4">
        <v>0.05</v>
      </c>
      <c r="N51" s="4">
        <v>0.1</v>
      </c>
      <c r="O51" s="4">
        <v>94</v>
      </c>
      <c r="P51" s="4">
        <v>0</v>
      </c>
      <c r="Q51" s="4">
        <v>0.3</v>
      </c>
      <c r="R51" s="4">
        <v>2.46</v>
      </c>
      <c r="T51" s="4">
        <v>0.2</v>
      </c>
      <c r="U51" s="31">
        <v>1.7604060471057892E-2</v>
      </c>
      <c r="V51" s="31">
        <v>0.40986669063568115</v>
      </c>
      <c r="W51" s="31">
        <v>0.18641263246536255</v>
      </c>
      <c r="X51" s="31" t="s">
        <v>256</v>
      </c>
      <c r="Y51" s="28"/>
      <c r="Z51" s="28">
        <v>0.155</v>
      </c>
      <c r="AA51" s="31">
        <v>10.758686483064022</v>
      </c>
      <c r="AB51" s="31">
        <v>0.32742732520825912</v>
      </c>
      <c r="AC51" s="31">
        <v>1.2691896007973793</v>
      </c>
      <c r="AD51" s="31">
        <v>0.25503175120769495</v>
      </c>
      <c r="AE51" s="31">
        <v>7.8908190385121091E-2</v>
      </c>
      <c r="AF51" s="31">
        <v>0.26043458748657916</v>
      </c>
      <c r="AG51" s="31">
        <v>0.12855854963448665</v>
      </c>
      <c r="AH51" s="31">
        <v>13.078236487783542</v>
      </c>
    </row>
    <row r="52" spans="1:34">
      <c r="A52" s="29" t="s">
        <v>195</v>
      </c>
      <c r="B52" s="3" t="s">
        <v>29</v>
      </c>
      <c r="C52" s="7" t="s">
        <v>287</v>
      </c>
      <c r="D52" s="4" t="s">
        <v>49</v>
      </c>
      <c r="E52" s="166">
        <v>41810</v>
      </c>
      <c r="F52" s="4">
        <v>2.91</v>
      </c>
      <c r="G52" s="4">
        <v>0</v>
      </c>
      <c r="H52" s="4">
        <v>0.02</v>
      </c>
      <c r="I52" s="4">
        <v>1.19</v>
      </c>
      <c r="J52" s="4">
        <v>0.28999999999999998</v>
      </c>
      <c r="K52" s="4">
        <v>0.13</v>
      </c>
      <c r="L52" s="4">
        <v>0.01</v>
      </c>
      <c r="M52" s="4">
        <v>0.05</v>
      </c>
      <c r="N52" s="4">
        <v>0.06</v>
      </c>
      <c r="O52" s="4">
        <v>93.9</v>
      </c>
      <c r="P52" s="4">
        <v>0</v>
      </c>
      <c r="Q52" s="4">
        <v>0.28999999999999998</v>
      </c>
      <c r="R52" s="4">
        <v>1.92</v>
      </c>
      <c r="T52" s="4">
        <v>0.1</v>
      </c>
      <c r="U52" s="31">
        <v>8.9745735749602318E-3</v>
      </c>
      <c r="V52" s="106">
        <v>0.1835455447435379</v>
      </c>
      <c r="W52" s="31">
        <v>0.15665796399116516</v>
      </c>
      <c r="X52" s="31">
        <v>2.8322543948888779E-2</v>
      </c>
      <c r="Y52" s="28"/>
      <c r="AA52" s="31">
        <v>20.975791336015696</v>
      </c>
      <c r="AB52" s="31">
        <v>0.7653767402032341</v>
      </c>
      <c r="AC52" s="31">
        <v>2.0985014347295157</v>
      </c>
      <c r="AD52" s="31">
        <v>0.31855119897532913</v>
      </c>
      <c r="AE52" s="31">
        <v>0.14010736067469626</v>
      </c>
      <c r="AF52" s="31">
        <v>0.33290224480077568</v>
      </c>
      <c r="AG52" s="31">
        <v>0.2014480379446362</v>
      </c>
      <c r="AH52" s="31">
        <v>24.832678353343884</v>
      </c>
    </row>
    <row r="53" spans="1:34" s="37" customFormat="1">
      <c r="B53" s="36" t="s">
        <v>55</v>
      </c>
      <c r="C53" s="7"/>
      <c r="D53" s="1"/>
      <c r="E53" s="1"/>
      <c r="F53" s="38">
        <v>7.0739500987779341E-2</v>
      </c>
      <c r="G53" s="39">
        <v>1.0000000000000026E-4</v>
      </c>
      <c r="H53" s="38">
        <v>8.619627022093225E-2</v>
      </c>
      <c r="I53" s="38">
        <v>1.4771695908053309E-2</v>
      </c>
      <c r="J53" s="38">
        <v>8.0141749419388123E-3</v>
      </c>
      <c r="K53" s="38">
        <v>3.5916333331786392E-2</v>
      </c>
      <c r="L53" s="38">
        <v>1.9629060089571297E-3</v>
      </c>
      <c r="M53" s="40">
        <v>2.1586963658652952E-2</v>
      </c>
      <c r="N53" s="40">
        <v>2.9291927215531581E-2</v>
      </c>
      <c r="O53" s="40">
        <v>9.0668914187828228E-2</v>
      </c>
      <c r="P53" s="38">
        <v>2.0736441353327764E-4</v>
      </c>
      <c r="Q53" s="38">
        <v>3.4333322006470608E-2</v>
      </c>
      <c r="R53" s="73" t="s">
        <v>104</v>
      </c>
      <c r="S53" s="41"/>
      <c r="T53" s="38"/>
      <c r="Y53" s="41"/>
      <c r="Z53" s="41"/>
    </row>
    <row r="54" spans="1:34">
      <c r="Y54" s="28"/>
    </row>
    <row r="55" spans="1:34">
      <c r="B55" s="16" t="s">
        <v>56</v>
      </c>
      <c r="C55" s="7" t="s">
        <v>287</v>
      </c>
      <c r="D55" s="6" t="s">
        <v>50</v>
      </c>
      <c r="E55" s="166">
        <v>41810</v>
      </c>
      <c r="F55" s="11">
        <v>1.87</v>
      </c>
      <c r="G55" s="11">
        <v>0</v>
      </c>
      <c r="H55" s="11">
        <v>0</v>
      </c>
      <c r="I55" s="11">
        <v>0.57000000000000006</v>
      </c>
      <c r="J55" s="11">
        <v>0.16999999999999998</v>
      </c>
      <c r="K55" s="11">
        <v>0.06</v>
      </c>
      <c r="L55" s="11">
        <v>-1.2999999999999999E-3</v>
      </c>
      <c r="M55" s="12">
        <v>6.0450000000000004E-2</v>
      </c>
      <c r="N55" s="12">
        <v>8.5000000000000006E-2</v>
      </c>
      <c r="O55" s="13">
        <v>93.644999999999996</v>
      </c>
      <c r="P55" s="12">
        <v>0</v>
      </c>
      <c r="Q55" s="12">
        <v>0.21</v>
      </c>
      <c r="R55" s="19">
        <v>0.95793878000452537</v>
      </c>
      <c r="S55" s="8">
        <v>247.87</v>
      </c>
      <c r="T55" s="11"/>
      <c r="U55" s="8"/>
      <c r="Y55" s="14"/>
      <c r="Z55" s="14"/>
    </row>
    <row r="56" spans="1:34" s="24" customFormat="1">
      <c r="A56" s="50"/>
      <c r="B56" s="18" t="s">
        <v>103</v>
      </c>
      <c r="C56" s="7" t="s">
        <v>287</v>
      </c>
      <c r="D56" s="6" t="s">
        <v>50</v>
      </c>
      <c r="E56" s="166">
        <v>41810</v>
      </c>
      <c r="F56" s="19">
        <v>1.1000000000000001</v>
      </c>
      <c r="G56" s="19">
        <v>0</v>
      </c>
      <c r="H56" s="19">
        <v>0</v>
      </c>
      <c r="I56" s="19">
        <v>0.27500000000000002</v>
      </c>
      <c r="J56" s="19">
        <v>4.4999999999999998E-2</v>
      </c>
      <c r="K56" s="19">
        <v>3.5000000000000003E-2</v>
      </c>
      <c r="L56" s="19">
        <v>2.2500000000000003E-3</v>
      </c>
      <c r="M56" s="20">
        <v>6.515E-2</v>
      </c>
      <c r="N56" s="20">
        <v>4.4999999999999998E-2</v>
      </c>
      <c r="O56" s="21">
        <v>96.18</v>
      </c>
      <c r="P56" s="20">
        <v>0</v>
      </c>
      <c r="Q56" s="20">
        <v>0.1</v>
      </c>
      <c r="R56" s="19">
        <v>0.47461824184894397</v>
      </c>
      <c r="S56" s="21">
        <v>91.094999999999999</v>
      </c>
      <c r="T56" s="19"/>
      <c r="U56" s="21"/>
      <c r="W56" s="23"/>
      <c r="X56" s="23"/>
      <c r="Y56" s="23"/>
      <c r="Z56" s="23"/>
      <c r="AA56" s="72"/>
      <c r="AB56" s="72"/>
      <c r="AC56" s="72"/>
      <c r="AD56" s="72"/>
      <c r="AE56" s="72"/>
      <c r="AF56" s="72"/>
    </row>
    <row r="57" spans="1:34" s="9" customFormat="1">
      <c r="A57" s="83"/>
      <c r="B57" s="16" t="s">
        <v>57</v>
      </c>
      <c r="C57" s="7" t="s">
        <v>287</v>
      </c>
      <c r="D57" s="6" t="s">
        <v>50</v>
      </c>
      <c r="E57" s="166">
        <v>41810</v>
      </c>
      <c r="F57" s="11">
        <v>1.02</v>
      </c>
      <c r="G57" s="11">
        <v>0</v>
      </c>
      <c r="H57" s="11">
        <v>0</v>
      </c>
      <c r="I57" s="11">
        <v>0.215</v>
      </c>
      <c r="J57" s="11">
        <v>3.5000000000000003E-2</v>
      </c>
      <c r="K57" s="11">
        <v>0.04</v>
      </c>
      <c r="L57" s="11">
        <v>1.23E-2</v>
      </c>
      <c r="M57" s="12">
        <v>6.4299999999999996E-2</v>
      </c>
      <c r="N57" s="12">
        <v>0.04</v>
      </c>
      <c r="O57" s="13">
        <v>96.39</v>
      </c>
      <c r="P57" s="12">
        <v>0</v>
      </c>
      <c r="Q57" s="12">
        <v>0.22</v>
      </c>
      <c r="R57" s="19">
        <v>0.36084274240482728</v>
      </c>
      <c r="S57" s="8">
        <v>153.23000000000002</v>
      </c>
      <c r="T57" s="11"/>
      <c r="U57" s="8"/>
      <c r="W57" s="14"/>
      <c r="X57" s="14"/>
      <c r="Y57" s="14"/>
      <c r="Z57" s="14"/>
      <c r="AA57" s="10"/>
      <c r="AB57" s="10"/>
      <c r="AC57" s="10"/>
      <c r="AD57" s="10"/>
      <c r="AE57" s="10"/>
      <c r="AF57" s="10"/>
    </row>
    <row r="58" spans="1:34" s="9" customFormat="1">
      <c r="A58" s="16" t="s">
        <v>199</v>
      </c>
      <c r="B58" s="16" t="s">
        <v>58</v>
      </c>
      <c r="C58" s="7" t="s">
        <v>287</v>
      </c>
      <c r="D58" s="6" t="s">
        <v>50</v>
      </c>
      <c r="E58" s="166">
        <v>41810</v>
      </c>
      <c r="F58" s="11">
        <v>0.745</v>
      </c>
      <c r="G58" s="11">
        <v>0</v>
      </c>
      <c r="H58" s="11">
        <v>0</v>
      </c>
      <c r="I58" s="11">
        <v>0.06</v>
      </c>
      <c r="J58" s="11">
        <v>0</v>
      </c>
      <c r="K58" s="11">
        <v>0.02</v>
      </c>
      <c r="L58" s="11">
        <v>-2.8E-3</v>
      </c>
      <c r="M58" s="12">
        <v>6.5000000000000002E-2</v>
      </c>
      <c r="N58" s="12">
        <v>0.02</v>
      </c>
      <c r="O58" s="13">
        <v>97.09</v>
      </c>
      <c r="P58" s="12">
        <v>0</v>
      </c>
      <c r="Q58" s="12">
        <v>0.05</v>
      </c>
      <c r="R58" s="19">
        <v>0.21467239126376114</v>
      </c>
      <c r="S58" s="13">
        <v>34.924999999999997</v>
      </c>
      <c r="T58" s="11"/>
      <c r="U58" s="13"/>
      <c r="W58" s="14"/>
      <c r="X58" s="14"/>
      <c r="Y58" s="76">
        <v>2.6573867469879518E-3</v>
      </c>
      <c r="Z58" s="76"/>
      <c r="AA58" s="10"/>
      <c r="AB58" s="10"/>
      <c r="AC58" s="10"/>
      <c r="AD58" s="10"/>
      <c r="AE58" s="10"/>
      <c r="AF58" s="10"/>
    </row>
    <row r="59" spans="1:34" s="9" customFormat="1">
      <c r="A59" s="16"/>
      <c r="B59" s="16" t="s">
        <v>59</v>
      </c>
      <c r="C59" s="7" t="s">
        <v>287</v>
      </c>
      <c r="D59" s="6" t="s">
        <v>50</v>
      </c>
      <c r="E59" s="166">
        <v>41810</v>
      </c>
      <c r="F59" s="11">
        <v>1.03</v>
      </c>
      <c r="G59" s="11">
        <v>0</v>
      </c>
      <c r="H59" s="11">
        <v>0</v>
      </c>
      <c r="I59" s="11">
        <v>0.20500000000000002</v>
      </c>
      <c r="J59" s="11">
        <v>1.4999999999999999E-2</v>
      </c>
      <c r="K59" s="11">
        <v>0.03</v>
      </c>
      <c r="L59" s="11">
        <v>-1E-3</v>
      </c>
      <c r="M59" s="12">
        <v>6.2550000000000008E-2</v>
      </c>
      <c r="N59" s="12">
        <v>2.5000000000000001E-2</v>
      </c>
      <c r="O59" s="13">
        <v>96.105000000000004</v>
      </c>
      <c r="P59" s="12">
        <v>0</v>
      </c>
      <c r="Q59" s="12">
        <v>0.10500000000000001</v>
      </c>
      <c r="R59" s="19">
        <v>0.40902330193350167</v>
      </c>
      <c r="S59" s="13">
        <v>76.115000000000009</v>
      </c>
      <c r="T59" s="11"/>
      <c r="U59" s="13"/>
      <c r="W59" s="14"/>
      <c r="X59" s="14"/>
      <c r="Y59" s="14"/>
      <c r="Z59" s="14"/>
      <c r="AA59" s="10"/>
      <c r="AB59" s="10"/>
      <c r="AC59" s="10"/>
      <c r="AD59" s="10"/>
      <c r="AE59" s="10"/>
      <c r="AF59" s="10"/>
    </row>
    <row r="60" spans="1:34">
      <c r="A60" s="98"/>
      <c r="B60" s="86" t="s">
        <v>55</v>
      </c>
      <c r="C60" s="116"/>
      <c r="D60" s="87"/>
      <c r="E60" s="87"/>
      <c r="F60" s="88">
        <v>0.2857154761879967</v>
      </c>
      <c r="G60" s="89">
        <v>0</v>
      </c>
      <c r="H60" s="88">
        <v>0.10969655114602855</v>
      </c>
      <c r="I60" s="88">
        <v>8.504900548115403E-2</v>
      </c>
      <c r="J60" s="88">
        <v>1.0000000000000009E-2</v>
      </c>
      <c r="K60" s="88">
        <v>2.5166114784235766E-2</v>
      </c>
      <c r="L60" s="88">
        <v>9.4516312525052225E-4</v>
      </c>
      <c r="M60" s="88">
        <v>7.2512090945809363E-2</v>
      </c>
      <c r="N60" s="88">
        <v>2.3094010767585018E-2</v>
      </c>
      <c r="O60" s="88">
        <v>0.29614185789921871</v>
      </c>
      <c r="P60" s="88">
        <v>8.4983747219407389E-18</v>
      </c>
      <c r="Q60" s="88">
        <v>0</v>
      </c>
      <c r="R60" s="90" t="s">
        <v>104</v>
      </c>
      <c r="S60" s="88">
        <v>1.5712839760314852</v>
      </c>
      <c r="T60" s="88"/>
      <c r="U60" s="88"/>
      <c r="V60" s="81"/>
      <c r="W60" s="81"/>
      <c r="X60" s="81"/>
      <c r="Y60" s="91">
        <v>3.4358231954958698E-4</v>
      </c>
      <c r="Z60" s="91"/>
      <c r="AA60" s="85"/>
      <c r="AB60" s="85"/>
      <c r="AC60" s="85"/>
      <c r="AD60" s="85"/>
      <c r="AE60" s="85"/>
      <c r="AF60" s="85"/>
      <c r="AG60" s="85"/>
      <c r="AH60" s="85"/>
    </row>
    <row r="61" spans="1:34">
      <c r="A61" s="108" t="s">
        <v>259</v>
      </c>
    </row>
    <row r="62" spans="1:34">
      <c r="A62" s="107" t="s">
        <v>316</v>
      </c>
    </row>
    <row r="63" spans="1:34">
      <c r="A63" s="107" t="s">
        <v>318</v>
      </c>
    </row>
    <row r="64" spans="1:34">
      <c r="A64" s="107" t="s">
        <v>261</v>
      </c>
      <c r="D64" s="47"/>
      <c r="E64" s="47"/>
      <c r="F64" s="44"/>
      <c r="G64" s="44"/>
    </row>
    <row r="65" spans="1:7">
      <c r="A65" s="107" t="s">
        <v>260</v>
      </c>
    </row>
    <row r="66" spans="1:7">
      <c r="A66" s="107" t="s">
        <v>258</v>
      </c>
    </row>
    <row r="67" spans="1:7">
      <c r="A67" s="107" t="s">
        <v>319</v>
      </c>
    </row>
    <row r="68" spans="1:7" ht="14.25">
      <c r="A68" s="110" t="s">
        <v>271</v>
      </c>
    </row>
    <row r="69" spans="1:7" ht="14.25">
      <c r="A69" s="107" t="s">
        <v>270</v>
      </c>
      <c r="D69" s="47"/>
      <c r="E69" s="47"/>
      <c r="F69" s="74"/>
      <c r="G69" s="27"/>
    </row>
    <row r="70" spans="1:7">
      <c r="A70" s="2"/>
      <c r="D70" s="47"/>
      <c r="E70" s="47"/>
      <c r="F70" s="74"/>
      <c r="G70" s="27"/>
    </row>
    <row r="71" spans="1:7">
      <c r="A71" s="107"/>
      <c r="F71" s="74"/>
      <c r="G71" s="27"/>
    </row>
    <row r="72" spans="1:7">
      <c r="A72" s="107"/>
    </row>
  </sheetData>
  <mergeCells count="1">
    <mergeCell ref="AA1:AH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6"/>
  <sheetViews>
    <sheetView zoomScale="90" workbookViewId="0">
      <selection activeCell="A4" sqref="A4"/>
    </sheetView>
  </sheetViews>
  <sheetFormatPr defaultColWidth="10.875" defaultRowHeight="12.75"/>
  <cols>
    <col min="1" max="1" width="17.125" style="44" customWidth="1"/>
    <col min="2" max="2" width="15.375" style="44" bestFit="1" customWidth="1"/>
    <col min="3" max="3" width="15.375" style="44" customWidth="1"/>
    <col min="4" max="4" width="9.875" style="44" bestFit="1" customWidth="1"/>
    <col min="5" max="18" width="10.875" style="47"/>
    <col min="19" max="20" width="10.875" style="44"/>
    <col min="21" max="21" width="14.5" style="47" customWidth="1"/>
    <col min="22" max="16384" width="10.875" style="44"/>
  </cols>
  <sheetData>
    <row r="1" spans="1:29">
      <c r="A1" s="44" t="s">
        <v>0</v>
      </c>
    </row>
    <row r="2" spans="1:29">
      <c r="A2" s="44" t="s">
        <v>1</v>
      </c>
    </row>
    <row r="3" spans="1:29">
      <c r="A3" s="44" t="s">
        <v>324</v>
      </c>
      <c r="V3" s="169" t="s">
        <v>276</v>
      </c>
      <c r="W3" s="169"/>
      <c r="X3" s="169"/>
      <c r="Y3" s="169"/>
      <c r="Z3" s="169"/>
      <c r="AA3" s="169"/>
      <c r="AB3" s="169"/>
      <c r="AC3" s="169"/>
    </row>
    <row r="4" spans="1:29" s="45" customFormat="1" ht="15">
      <c r="A4" s="9" t="s">
        <v>202</v>
      </c>
      <c r="B4" s="9" t="s">
        <v>73</v>
      </c>
      <c r="C4" s="9" t="s">
        <v>280</v>
      </c>
      <c r="D4" s="9" t="s">
        <v>86</v>
      </c>
      <c r="E4" s="48" t="s">
        <v>66</v>
      </c>
      <c r="F4" s="48" t="s">
        <v>3</v>
      </c>
      <c r="G4" s="48" t="s">
        <v>4</v>
      </c>
      <c r="H4" s="48" t="s">
        <v>67</v>
      </c>
      <c r="I4" s="48" t="s">
        <v>68</v>
      </c>
      <c r="J4" s="48" t="s">
        <v>5</v>
      </c>
      <c r="K4" s="48" t="s">
        <v>6</v>
      </c>
      <c r="L4" s="48" t="s">
        <v>69</v>
      </c>
      <c r="M4" s="48" t="s">
        <v>70</v>
      </c>
      <c r="N4" s="48" t="s">
        <v>71</v>
      </c>
      <c r="O4" s="48" t="s">
        <v>63</v>
      </c>
      <c r="P4" s="48" t="s">
        <v>72</v>
      </c>
      <c r="Q4" s="43" t="s">
        <v>64</v>
      </c>
      <c r="R4" s="35" t="s">
        <v>42</v>
      </c>
      <c r="S4" s="58" t="s">
        <v>101</v>
      </c>
      <c r="T4" s="60" t="s">
        <v>102</v>
      </c>
      <c r="U4" s="24" t="s">
        <v>268</v>
      </c>
      <c r="V4" s="37" t="s">
        <v>124</v>
      </c>
      <c r="W4" s="37" t="s">
        <v>125</v>
      </c>
      <c r="X4" s="37" t="s">
        <v>126</v>
      </c>
      <c r="Y4" s="37" t="s">
        <v>127</v>
      </c>
      <c r="Z4" s="37" t="s">
        <v>128</v>
      </c>
      <c r="AA4" s="37" t="s">
        <v>129</v>
      </c>
      <c r="AB4" s="37" t="s">
        <v>130</v>
      </c>
      <c r="AC4" s="37" t="s">
        <v>131</v>
      </c>
    </row>
    <row r="5" spans="1:29">
      <c r="A5" s="47" t="s">
        <v>295</v>
      </c>
      <c r="B5" s="6" t="s">
        <v>301</v>
      </c>
      <c r="C5" s="6" t="s">
        <v>281</v>
      </c>
      <c r="D5" s="6">
        <v>170</v>
      </c>
      <c r="E5" s="11">
        <v>0.59499999999999997</v>
      </c>
      <c r="F5" s="11" t="s">
        <v>37</v>
      </c>
      <c r="G5" s="11">
        <v>0.02</v>
      </c>
      <c r="H5" s="11">
        <v>1.2149999999999999</v>
      </c>
      <c r="I5" s="11">
        <v>0.09</v>
      </c>
      <c r="J5" s="11">
        <v>0.05</v>
      </c>
      <c r="K5" s="11" t="s">
        <v>37</v>
      </c>
      <c r="L5" s="12">
        <v>2.5000000000000001E-2</v>
      </c>
      <c r="M5" s="12" t="s">
        <v>65</v>
      </c>
      <c r="N5" s="13">
        <v>96.86</v>
      </c>
      <c r="O5" s="11" t="s">
        <v>37</v>
      </c>
      <c r="P5" s="12">
        <v>0.14990937825816492</v>
      </c>
      <c r="Q5" s="12">
        <v>0.55296024406510469</v>
      </c>
      <c r="R5" s="8">
        <v>254.36</v>
      </c>
      <c r="S5" s="77">
        <v>5.1346999999999997E-2</v>
      </c>
      <c r="T5" s="77">
        <v>3.3687999999999999E-3</v>
      </c>
      <c r="U5" s="75">
        <v>7.7209671085542763E-3</v>
      </c>
    </row>
    <row r="6" spans="1:29">
      <c r="A6" s="47" t="s">
        <v>296</v>
      </c>
      <c r="B6" s="6" t="s">
        <v>209</v>
      </c>
      <c r="C6" s="6" t="s">
        <v>282</v>
      </c>
      <c r="D6" s="6">
        <v>350</v>
      </c>
      <c r="E6" s="11">
        <v>0.245</v>
      </c>
      <c r="F6" s="11" t="s">
        <v>37</v>
      </c>
      <c r="G6" s="11" t="s">
        <v>36</v>
      </c>
      <c r="H6" s="11">
        <v>0.17499999999999999</v>
      </c>
      <c r="I6" s="11">
        <v>5.0000000000000001E-3</v>
      </c>
      <c r="J6" s="11">
        <v>0.01</v>
      </c>
      <c r="K6" s="11" t="s">
        <v>37</v>
      </c>
      <c r="L6" s="12">
        <v>2.5000000000000001E-2</v>
      </c>
      <c r="M6" s="12" t="s">
        <v>65</v>
      </c>
      <c r="N6" s="8">
        <v>100.13</v>
      </c>
      <c r="O6" s="11" t="s">
        <v>37</v>
      </c>
      <c r="P6" s="12">
        <v>6.7350247786755912E-2</v>
      </c>
      <c r="Q6" s="12">
        <v>0.28230184581987317</v>
      </c>
      <c r="R6" s="13">
        <v>60.4</v>
      </c>
      <c r="S6" s="77">
        <v>4.7573999999999998E-2</v>
      </c>
      <c r="T6" s="77">
        <v>4.4745999999999996E-3</v>
      </c>
      <c r="U6" s="75"/>
    </row>
    <row r="7" spans="1:29">
      <c r="A7" s="47" t="s">
        <v>297</v>
      </c>
      <c r="B7" s="6" t="s">
        <v>210</v>
      </c>
      <c r="C7" s="6" t="s">
        <v>282</v>
      </c>
      <c r="D7" s="6">
        <v>400</v>
      </c>
      <c r="E7" s="11">
        <v>4.09</v>
      </c>
      <c r="F7" s="11">
        <v>0.01</v>
      </c>
      <c r="G7" s="11">
        <v>0.02</v>
      </c>
      <c r="H7" s="11">
        <v>6.55</v>
      </c>
      <c r="I7" s="11">
        <v>0.90500000000000003</v>
      </c>
      <c r="J7" s="11">
        <v>0.18</v>
      </c>
      <c r="K7" s="11" t="s">
        <v>37</v>
      </c>
      <c r="L7" s="12">
        <v>3.5000000000000003E-2</v>
      </c>
      <c r="M7" s="12" t="s">
        <v>65</v>
      </c>
      <c r="N7" s="13">
        <v>84.85499999999999</v>
      </c>
      <c r="O7" s="11" t="s">
        <v>37</v>
      </c>
      <c r="P7" s="12">
        <v>0.49368061878682779</v>
      </c>
      <c r="Q7" s="12">
        <v>2.2244416197566466</v>
      </c>
      <c r="R7" s="8">
        <v>434.13</v>
      </c>
      <c r="S7" s="77">
        <v>0.17366999999999999</v>
      </c>
      <c r="T7" s="77">
        <v>5.2621999999999999E-3</v>
      </c>
      <c r="U7" s="75"/>
    </row>
    <row r="8" spans="1:29">
      <c r="A8" s="47" t="s">
        <v>298</v>
      </c>
      <c r="B8" s="6" t="s">
        <v>211</v>
      </c>
      <c r="C8" s="6" t="s">
        <v>282</v>
      </c>
      <c r="D8" s="6">
        <v>450</v>
      </c>
      <c r="E8" s="11">
        <v>2.335</v>
      </c>
      <c r="F8" s="11" t="s">
        <v>37</v>
      </c>
      <c r="G8" s="11" t="s">
        <v>36</v>
      </c>
      <c r="H8" s="11">
        <v>1.07</v>
      </c>
      <c r="I8" s="11">
        <v>0.26500000000000001</v>
      </c>
      <c r="J8" s="11">
        <v>7.0000000000000007E-2</v>
      </c>
      <c r="K8" s="11" t="s">
        <v>37</v>
      </c>
      <c r="L8" s="12">
        <v>2.5000000000000001E-2</v>
      </c>
      <c r="M8" s="12">
        <v>5.5E-2</v>
      </c>
      <c r="N8" s="13">
        <v>93.24</v>
      </c>
      <c r="O8" s="11" t="s">
        <v>37</v>
      </c>
      <c r="P8" s="12">
        <v>0.64564634532247189</v>
      </c>
      <c r="Q8" s="12">
        <v>1.173938563881876</v>
      </c>
      <c r="R8" s="8">
        <v>2059.125</v>
      </c>
      <c r="S8" s="76"/>
      <c r="T8" s="77"/>
      <c r="U8" s="47">
        <v>9.7521551809988515E-3</v>
      </c>
    </row>
    <row r="9" spans="1:29">
      <c r="A9" s="47" t="s">
        <v>299</v>
      </c>
      <c r="B9" s="6" t="s">
        <v>212</v>
      </c>
      <c r="C9" s="6" t="s">
        <v>282</v>
      </c>
      <c r="D9" s="6">
        <v>500</v>
      </c>
      <c r="E9" s="11">
        <v>3.37</v>
      </c>
      <c r="F9" s="11">
        <v>0.01</v>
      </c>
      <c r="G9" s="11">
        <v>0.02</v>
      </c>
      <c r="H9" s="11">
        <v>1.875</v>
      </c>
      <c r="I9" s="11">
        <v>0.51</v>
      </c>
      <c r="J9" s="11">
        <v>0.14000000000000001</v>
      </c>
      <c r="K9" s="11" t="s">
        <v>37</v>
      </c>
      <c r="L9" s="12">
        <v>0.05</v>
      </c>
      <c r="M9" s="12" t="s">
        <v>65</v>
      </c>
      <c r="N9" s="13">
        <v>91.564999999999998</v>
      </c>
      <c r="O9" s="11" t="s">
        <v>37</v>
      </c>
      <c r="P9" s="12">
        <v>0.43060753879935376</v>
      </c>
      <c r="Q9" s="12">
        <v>1.9083023543991828</v>
      </c>
      <c r="R9" s="8">
        <v>315.64</v>
      </c>
      <c r="S9" s="76"/>
      <c r="T9" s="77"/>
      <c r="U9" s="75"/>
    </row>
    <row r="10" spans="1:29">
      <c r="A10" s="47" t="s">
        <v>300</v>
      </c>
      <c r="B10" s="6" t="s">
        <v>213</v>
      </c>
      <c r="C10" s="6" t="s">
        <v>283</v>
      </c>
      <c r="D10" s="6">
        <v>550</v>
      </c>
      <c r="E10" s="11">
        <v>1.63</v>
      </c>
      <c r="F10" s="11" t="s">
        <v>37</v>
      </c>
      <c r="G10" s="11">
        <v>3.5000000000000003E-2</v>
      </c>
      <c r="H10" s="11">
        <v>0.69</v>
      </c>
      <c r="I10" s="11">
        <v>0.33</v>
      </c>
      <c r="J10" s="11">
        <v>0.08</v>
      </c>
      <c r="K10" s="11" t="s">
        <v>37</v>
      </c>
      <c r="L10" s="12">
        <v>3.0000000000000002E-2</v>
      </c>
      <c r="M10" s="12" t="s">
        <v>65</v>
      </c>
      <c r="N10" s="13">
        <v>95.47999999999999</v>
      </c>
      <c r="O10" s="11" t="s">
        <v>37</v>
      </c>
      <c r="P10" s="12">
        <v>0.33018871226960594</v>
      </c>
      <c r="Q10" s="12">
        <v>0.86661002548862598</v>
      </c>
      <c r="R10" s="8">
        <v>787.46499999999992</v>
      </c>
      <c r="S10" s="77">
        <v>0.19833000000000001</v>
      </c>
      <c r="T10" s="77">
        <v>4.5560000000000002E-3</v>
      </c>
      <c r="U10" s="47">
        <v>2.0952425963338912E-2</v>
      </c>
    </row>
    <row r="11" spans="1:29">
      <c r="A11" s="47"/>
      <c r="B11" s="6"/>
      <c r="C11" s="6"/>
      <c r="D11" s="16"/>
      <c r="E11" s="11"/>
      <c r="F11" s="11"/>
      <c r="G11" s="11"/>
      <c r="H11" s="11"/>
      <c r="I11" s="11"/>
      <c r="J11" s="11"/>
      <c r="K11" s="11"/>
      <c r="L11" s="12"/>
      <c r="M11" s="12"/>
      <c r="N11" s="13"/>
      <c r="O11" s="11"/>
      <c r="P11" s="12"/>
      <c r="Q11" s="12"/>
      <c r="R11" s="8"/>
      <c r="S11" s="10"/>
      <c r="U11" s="75"/>
    </row>
    <row r="12" spans="1:29">
      <c r="A12" s="47" t="s">
        <v>294</v>
      </c>
      <c r="B12" s="6" t="s">
        <v>38</v>
      </c>
      <c r="C12" s="154" t="s">
        <v>307</v>
      </c>
      <c r="D12" s="154" t="s">
        <v>307</v>
      </c>
      <c r="E12" s="11">
        <v>1.0350000000000001</v>
      </c>
      <c r="F12" s="11">
        <v>5.0000000000000001E-3</v>
      </c>
      <c r="G12" s="11">
        <v>0.05</v>
      </c>
      <c r="H12" s="11">
        <v>0.63</v>
      </c>
      <c r="I12" s="11">
        <v>0.125</v>
      </c>
      <c r="J12" s="11">
        <v>0.06</v>
      </c>
      <c r="K12" s="11" t="s">
        <v>37</v>
      </c>
      <c r="L12" s="12">
        <v>3.5000000000000003E-2</v>
      </c>
      <c r="M12" s="12" t="s">
        <v>65</v>
      </c>
      <c r="N12" s="13">
        <v>97.10499999999999</v>
      </c>
      <c r="O12" s="11" t="s">
        <v>37</v>
      </c>
      <c r="P12" s="12">
        <v>0.24677137065432714</v>
      </c>
      <c r="Q12" s="12">
        <v>0.6911217437534134</v>
      </c>
      <c r="R12" s="8">
        <v>340.20499999999998</v>
      </c>
      <c r="S12" s="10"/>
      <c r="U12" s="77">
        <v>7.6430914952295759E-2</v>
      </c>
      <c r="V12" s="99">
        <v>1.0698042626518597E-2</v>
      </c>
      <c r="W12" s="92">
        <v>6.9632555982889608</v>
      </c>
      <c r="X12" s="92">
        <v>0.1573045084274832</v>
      </c>
      <c r="Y12" s="92">
        <v>0.747257763338948</v>
      </c>
      <c r="Z12" s="92">
        <v>9.356342008237091E-2</v>
      </c>
      <c r="AA12" s="92">
        <v>0.11026891535393811</v>
      </c>
      <c r="AB12" s="92">
        <v>3.6014900215719528E-2</v>
      </c>
      <c r="AC12" s="92">
        <v>8.1183631483339393</v>
      </c>
    </row>
    <row r="13" spans="1:29">
      <c r="A13" s="47" t="s">
        <v>294</v>
      </c>
      <c r="B13" s="6" t="s">
        <v>38</v>
      </c>
      <c r="C13" s="154" t="s">
        <v>307</v>
      </c>
      <c r="D13" s="154" t="s">
        <v>307</v>
      </c>
      <c r="E13" s="11">
        <v>1.0249999999999999</v>
      </c>
      <c r="F13" s="11">
        <v>5.0000000000000001E-3</v>
      </c>
      <c r="G13" s="11">
        <v>7.0000000000000007E-2</v>
      </c>
      <c r="H13" s="11">
        <v>0.66500000000000004</v>
      </c>
      <c r="I13" s="11">
        <v>0.12</v>
      </c>
      <c r="J13" s="11">
        <v>0.06</v>
      </c>
      <c r="K13" s="11" t="s">
        <v>37</v>
      </c>
      <c r="L13" s="12">
        <v>0.03</v>
      </c>
      <c r="M13" s="12" t="s">
        <v>65</v>
      </c>
      <c r="N13" s="13">
        <v>96.64</v>
      </c>
      <c r="O13" s="11" t="s">
        <v>37</v>
      </c>
      <c r="P13" s="12">
        <v>0.23257528480333825</v>
      </c>
      <c r="Q13" s="12">
        <v>0.6911217437534134</v>
      </c>
      <c r="R13" s="8">
        <v>372.60500000000002</v>
      </c>
      <c r="S13" s="10"/>
    </row>
    <row r="14" spans="1:29">
      <c r="A14" s="47" t="s">
        <v>294</v>
      </c>
      <c r="B14" s="6" t="s">
        <v>38</v>
      </c>
      <c r="C14" s="154" t="s">
        <v>307</v>
      </c>
      <c r="D14" s="154" t="s">
        <v>307</v>
      </c>
      <c r="E14" s="11">
        <v>1.0350000000000001</v>
      </c>
      <c r="F14" s="11" t="s">
        <v>37</v>
      </c>
      <c r="G14" s="11">
        <v>0.06</v>
      </c>
      <c r="H14" s="11">
        <v>0.67</v>
      </c>
      <c r="I14" s="11">
        <v>0.125</v>
      </c>
      <c r="J14" s="11">
        <v>0.06</v>
      </c>
      <c r="K14" s="11" t="s">
        <v>37</v>
      </c>
      <c r="L14" s="12">
        <v>0.03</v>
      </c>
      <c r="M14" s="12" t="s">
        <v>65</v>
      </c>
      <c r="N14" s="13">
        <v>97.449999999999989</v>
      </c>
      <c r="O14" s="11" t="s">
        <v>37</v>
      </c>
      <c r="P14" s="12">
        <v>0.26653770308957808</v>
      </c>
      <c r="Q14" s="12">
        <v>0.6911217437534134</v>
      </c>
      <c r="R14" s="8">
        <v>292.73500000000001</v>
      </c>
      <c r="S14" s="10"/>
    </row>
    <row r="15" spans="1:29" s="45" customFormat="1">
      <c r="A15" s="115" t="s">
        <v>55</v>
      </c>
      <c r="B15" s="117"/>
      <c r="C15" s="117"/>
      <c r="D15" s="117"/>
      <c r="E15" s="88">
        <v>0.28290163190291673</v>
      </c>
      <c r="F15" s="88">
        <v>0</v>
      </c>
      <c r="G15" s="88">
        <v>0.17776388834631168</v>
      </c>
      <c r="H15" s="88">
        <v>5.6862407030773776E-2</v>
      </c>
      <c r="I15" s="88">
        <v>1.0000000000000009E-2</v>
      </c>
      <c r="J15" s="88">
        <v>0</v>
      </c>
      <c r="K15" s="88">
        <v>2.4368087588050292E-3</v>
      </c>
      <c r="L15" s="88">
        <v>4.3588989435406823E-2</v>
      </c>
      <c r="M15" s="88">
        <v>2.3094010767585035E-2</v>
      </c>
      <c r="N15" s="88">
        <v>0.2145538005567218</v>
      </c>
      <c r="O15" s="88">
        <v>2.2580840207850306E-5</v>
      </c>
      <c r="P15" s="88">
        <v>1.1546277659394694E-2</v>
      </c>
      <c r="Q15" s="88"/>
      <c r="R15" s="88">
        <v>1.8636523280912756</v>
      </c>
      <c r="S15" s="117"/>
      <c r="T15" s="117"/>
      <c r="U15" s="91">
        <v>2.5680787423971373E-4</v>
      </c>
      <c r="V15" s="118">
        <v>3.5988067793494209E-5</v>
      </c>
      <c r="W15" s="91">
        <v>9.0468562982644024E-2</v>
      </c>
      <c r="X15" s="91">
        <v>4.8851432280360239E-3</v>
      </c>
      <c r="Y15" s="91">
        <v>4.7521485076007022E-3</v>
      </c>
      <c r="Z15" s="91">
        <v>3.2763806341929752E-3</v>
      </c>
      <c r="AA15" s="91">
        <v>1.2215135919590822E-2</v>
      </c>
      <c r="AB15" s="91">
        <v>2.9417522866403848E-3</v>
      </c>
      <c r="AC15" s="91">
        <v>8.9598865176423431E-2</v>
      </c>
    </row>
    <row r="16" spans="1:29">
      <c r="A16" s="45" t="s">
        <v>259</v>
      </c>
    </row>
    <row r="17" spans="1:3">
      <c r="A17" s="44" t="s">
        <v>92</v>
      </c>
    </row>
    <row r="18" spans="1:3">
      <c r="A18" s="44" t="s">
        <v>93</v>
      </c>
    </row>
    <row r="19" spans="1:3">
      <c r="A19" s="44" t="s">
        <v>201</v>
      </c>
    </row>
    <row r="20" spans="1:3">
      <c r="A20" s="107" t="s">
        <v>316</v>
      </c>
    </row>
    <row r="21" spans="1:3">
      <c r="A21" s="107" t="s">
        <v>318</v>
      </c>
      <c r="C21" s="16"/>
    </row>
    <row r="22" spans="1:3" ht="14.25">
      <c r="A22" s="110" t="s">
        <v>271</v>
      </c>
      <c r="C22" s="16"/>
    </row>
    <row r="23" spans="1:3">
      <c r="C23" s="16"/>
    </row>
    <row r="24" spans="1:3">
      <c r="C24" s="16"/>
    </row>
    <row r="25" spans="1:3">
      <c r="C25" s="16"/>
    </row>
    <row r="26" spans="1:3">
      <c r="C26" s="16"/>
    </row>
  </sheetData>
  <mergeCells count="1">
    <mergeCell ref="V3:A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7"/>
  <sheetViews>
    <sheetView workbookViewId="0">
      <selection activeCell="H37" sqref="H37"/>
    </sheetView>
  </sheetViews>
  <sheetFormatPr defaultColWidth="10.875" defaultRowHeight="12.75"/>
  <cols>
    <col min="1" max="1" width="10.625" style="44" customWidth="1"/>
    <col min="2" max="2" width="12.5" style="44" customWidth="1"/>
    <col min="3" max="3" width="13.375" style="44" bestFit="1" customWidth="1"/>
    <col min="4" max="16384" width="10.875" style="44"/>
  </cols>
  <sheetData>
    <row r="1" spans="1:47">
      <c r="A1" s="45" t="s">
        <v>166</v>
      </c>
      <c r="AK1" s="45"/>
      <c r="AM1" s="45"/>
      <c r="AO1" s="45"/>
      <c r="AQ1" s="45"/>
      <c r="AS1" s="45"/>
      <c r="AU1" s="45"/>
    </row>
    <row r="2" spans="1:47" s="24" customFormat="1">
      <c r="A2" s="9" t="s">
        <v>202</v>
      </c>
      <c r="B2" s="24" t="s">
        <v>135</v>
      </c>
      <c r="C2" s="24" t="s">
        <v>136</v>
      </c>
      <c r="D2" s="24" t="s">
        <v>137</v>
      </c>
      <c r="E2" s="24" t="s">
        <v>138</v>
      </c>
      <c r="F2" s="24" t="s">
        <v>137</v>
      </c>
      <c r="G2" s="24" t="s">
        <v>139</v>
      </c>
      <c r="H2" s="24" t="s">
        <v>137</v>
      </c>
      <c r="I2" s="24" t="s">
        <v>140</v>
      </c>
      <c r="J2" s="24" t="s">
        <v>137</v>
      </c>
      <c r="K2" s="24" t="s">
        <v>141</v>
      </c>
      <c r="L2" s="24" t="s">
        <v>137</v>
      </c>
      <c r="M2" s="24" t="s">
        <v>142</v>
      </c>
      <c r="N2" s="24" t="s">
        <v>137</v>
      </c>
      <c r="O2" s="24" t="s">
        <v>143</v>
      </c>
      <c r="P2" s="24" t="s">
        <v>137</v>
      </c>
      <c r="Q2" s="24" t="s">
        <v>144</v>
      </c>
      <c r="R2" s="78" t="s">
        <v>137</v>
      </c>
      <c r="S2" s="24" t="s">
        <v>145</v>
      </c>
      <c r="T2" s="78" t="s">
        <v>137</v>
      </c>
      <c r="U2" s="24" t="s">
        <v>146</v>
      </c>
      <c r="V2" s="78" t="s">
        <v>137</v>
      </c>
      <c r="W2" s="24" t="s">
        <v>147</v>
      </c>
      <c r="X2" s="78" t="s">
        <v>137</v>
      </c>
      <c r="Y2" s="24" t="s">
        <v>148</v>
      </c>
      <c r="Z2" s="78" t="s">
        <v>137</v>
      </c>
      <c r="AA2" s="24" t="s">
        <v>149</v>
      </c>
      <c r="AB2" s="78" t="s">
        <v>137</v>
      </c>
      <c r="AC2" s="24" t="s">
        <v>150</v>
      </c>
      <c r="AD2" s="78" t="s">
        <v>137</v>
      </c>
      <c r="AE2" s="24" t="s">
        <v>151</v>
      </c>
      <c r="AF2" s="78" t="s">
        <v>137</v>
      </c>
      <c r="AG2" s="24" t="s">
        <v>152</v>
      </c>
      <c r="AH2" s="78" t="s">
        <v>137</v>
      </c>
      <c r="AI2" s="24" t="s">
        <v>153</v>
      </c>
      <c r="AJ2" s="78" t="s">
        <v>137</v>
      </c>
      <c r="AK2" s="24" t="s">
        <v>154</v>
      </c>
      <c r="AL2" s="78" t="s">
        <v>137</v>
      </c>
      <c r="AM2" s="24" t="s">
        <v>155</v>
      </c>
      <c r="AN2" s="78" t="s">
        <v>137</v>
      </c>
      <c r="AO2" s="24" t="s">
        <v>156</v>
      </c>
      <c r="AP2" s="78" t="s">
        <v>137</v>
      </c>
      <c r="AQ2" s="24" t="s">
        <v>157</v>
      </c>
      <c r="AR2" s="78" t="s">
        <v>137</v>
      </c>
      <c r="AS2" s="24" t="s">
        <v>158</v>
      </c>
      <c r="AT2" s="78" t="s">
        <v>137</v>
      </c>
    </row>
    <row r="3" spans="1:47">
      <c r="A3" s="44" t="s">
        <v>203</v>
      </c>
      <c r="B3" s="44" t="s">
        <v>159</v>
      </c>
      <c r="C3" s="44">
        <v>59.880299999999998</v>
      </c>
      <c r="D3" s="45">
        <v>0.193</v>
      </c>
      <c r="E3" s="44">
        <v>39.137999999999998</v>
      </c>
      <c r="F3" s="45">
        <v>0.187</v>
      </c>
      <c r="G3" s="44">
        <v>0.38300000000000001</v>
      </c>
      <c r="H3" s="45">
        <v>6.9999999999999999E-4</v>
      </c>
      <c r="I3" s="44">
        <v>0.20200000000000001</v>
      </c>
      <c r="J3" s="45">
        <v>6.3E-2</v>
      </c>
      <c r="K3" s="44">
        <v>0.16400000000000001</v>
      </c>
      <c r="L3" s="45">
        <v>1.2E-2</v>
      </c>
      <c r="M3" s="44">
        <v>0.128</v>
      </c>
      <c r="N3" s="45">
        <v>8.0000000000000002E-3</v>
      </c>
      <c r="O3" s="44">
        <v>4.7E-2</v>
      </c>
      <c r="P3" s="45">
        <v>6.0000000000000001E-3</v>
      </c>
      <c r="Q3" s="44">
        <v>4.1000000000000002E-2</v>
      </c>
      <c r="R3" s="45">
        <v>2E-3</v>
      </c>
      <c r="S3" s="44">
        <v>2.9000000000000001E-2</v>
      </c>
      <c r="T3" s="45">
        <v>1E-3</v>
      </c>
      <c r="U3" s="44">
        <v>2.47E-2</v>
      </c>
      <c r="V3" s="45">
        <v>8.9999999999999998E-4</v>
      </c>
      <c r="W3" s="44">
        <v>1.9900000000000001E-2</v>
      </c>
      <c r="X3" s="45">
        <v>2.9999999999999997E-4</v>
      </c>
      <c r="Y3" s="44">
        <v>1.8700000000000001E-2</v>
      </c>
      <c r="Z3" s="45">
        <v>8.0000000000000004E-4</v>
      </c>
      <c r="AB3" s="45"/>
      <c r="AD3" s="45"/>
      <c r="AF3" s="45"/>
      <c r="AH3" s="45"/>
      <c r="AJ3" s="45"/>
      <c r="AL3" s="45"/>
      <c r="AN3" s="45"/>
      <c r="AP3" s="45"/>
      <c r="AR3" s="45"/>
      <c r="AT3" s="45"/>
    </row>
    <row r="4" spans="1:47">
      <c r="A4" s="44" t="s">
        <v>203</v>
      </c>
      <c r="B4" s="44" t="s">
        <v>159</v>
      </c>
      <c r="C4" s="44">
        <v>47.831000000000003</v>
      </c>
      <c r="D4" s="45">
        <v>0.184</v>
      </c>
      <c r="E4" s="44">
        <v>51.512999999999998</v>
      </c>
      <c r="F4" s="45">
        <v>0.14599999999999999</v>
      </c>
      <c r="G4" s="44">
        <v>0.255</v>
      </c>
      <c r="H4" s="45">
        <v>5.0000000000000001E-3</v>
      </c>
      <c r="J4" s="45"/>
      <c r="K4" s="44">
        <v>0.16200000000000001</v>
      </c>
      <c r="L4" s="45">
        <v>0.01</v>
      </c>
      <c r="M4" s="44">
        <v>0.04</v>
      </c>
      <c r="N4" s="45">
        <v>5.0000000000000001E-4</v>
      </c>
      <c r="P4" s="45"/>
      <c r="Q4" s="44">
        <v>0.39</v>
      </c>
      <c r="R4" s="45">
        <v>1E-3</v>
      </c>
      <c r="S4" s="44">
        <v>0.28100000000000003</v>
      </c>
      <c r="T4" s="45">
        <v>8.9999999999999998E-4</v>
      </c>
      <c r="U4" s="44">
        <v>0.24199999999999999</v>
      </c>
      <c r="V4" s="45">
        <v>6.9999999999999999E-4</v>
      </c>
      <c r="W4" s="44">
        <v>5.3800000000000001E-2</v>
      </c>
      <c r="X4" s="45">
        <v>4.0000000000000002E-4</v>
      </c>
      <c r="Y4" s="44">
        <v>1.9099999999999999E-2</v>
      </c>
      <c r="Z4" s="45">
        <v>5.9999999999999995E-4</v>
      </c>
      <c r="AA4" s="44">
        <v>1.7000000000000001E-2</v>
      </c>
      <c r="AB4" s="45">
        <v>5.0000000000000001E-3</v>
      </c>
      <c r="AC4" s="44">
        <v>8.0000000000000002E-3</v>
      </c>
      <c r="AD4" s="45">
        <v>2E-3</v>
      </c>
      <c r="AE4" s="44">
        <v>7.0000000000000001E-3</v>
      </c>
      <c r="AF4" s="45">
        <v>2E-3</v>
      </c>
      <c r="AG4" s="44">
        <v>2.5999999999999999E-3</v>
      </c>
      <c r="AH4" s="45">
        <v>5.9999999999999995E-4</v>
      </c>
      <c r="AJ4" s="45"/>
      <c r="AL4" s="45"/>
      <c r="AN4" s="45"/>
      <c r="AP4" s="45"/>
      <c r="AR4" s="45"/>
      <c r="AT4" s="45"/>
    </row>
    <row r="5" spans="1:47">
      <c r="A5" s="44" t="s">
        <v>204</v>
      </c>
      <c r="B5" s="161" t="s">
        <v>118</v>
      </c>
      <c r="C5" s="44">
        <v>47.811</v>
      </c>
      <c r="D5" s="45">
        <v>0.14399999999999999</v>
      </c>
      <c r="E5" s="44">
        <v>51.912999999999997</v>
      </c>
      <c r="F5" s="45">
        <v>0.14299999999999999</v>
      </c>
      <c r="G5" s="44">
        <v>4.5999999999999999E-2</v>
      </c>
      <c r="H5" s="45">
        <v>2E-3</v>
      </c>
      <c r="J5" s="45"/>
      <c r="K5" s="44">
        <v>9.6000000000000002E-2</v>
      </c>
      <c r="L5" s="45">
        <v>8.0000000000000002E-3</v>
      </c>
      <c r="N5" s="45"/>
      <c r="P5" s="45"/>
      <c r="Q5" s="44">
        <v>3.7999999999999999E-2</v>
      </c>
      <c r="R5" s="45">
        <v>1E-3</v>
      </c>
      <c r="S5" s="44">
        <v>0.25800000000000001</v>
      </c>
      <c r="T5" s="45">
        <v>8.9999999999999998E-4</v>
      </c>
      <c r="U5" s="44">
        <v>0.23300000000000001</v>
      </c>
      <c r="V5" s="45">
        <v>6.9999999999999999E-4</v>
      </c>
      <c r="W5" s="44">
        <v>2.3999999999999998E-3</v>
      </c>
      <c r="X5" s="45">
        <v>1E-4</v>
      </c>
      <c r="Y5" s="44">
        <v>0.19</v>
      </c>
      <c r="Z5" s="45">
        <v>5.9999999999999995E-4</v>
      </c>
      <c r="AA5" s="44">
        <v>1.4999999999999999E-2</v>
      </c>
      <c r="AB5" s="45">
        <v>4.0000000000000001E-3</v>
      </c>
      <c r="AC5" s="44">
        <v>8.9999999999999993E-3</v>
      </c>
      <c r="AD5" s="45">
        <v>2E-3</v>
      </c>
      <c r="AF5" s="45"/>
      <c r="AG5" s="44">
        <v>1.6999999999999999E-3</v>
      </c>
      <c r="AH5" s="45">
        <v>5.0000000000000001E-4</v>
      </c>
      <c r="AJ5" s="45"/>
      <c r="AL5" s="45"/>
      <c r="AN5" s="45"/>
      <c r="AP5" s="45"/>
      <c r="AR5" s="45"/>
      <c r="AT5" s="45"/>
    </row>
    <row r="6" spans="1:47">
      <c r="A6" s="44" t="s">
        <v>205</v>
      </c>
      <c r="B6" s="161" t="s">
        <v>119</v>
      </c>
      <c r="C6" s="44">
        <v>44.844000000000001</v>
      </c>
      <c r="D6" s="45">
        <v>0.17100000000000001</v>
      </c>
      <c r="E6" s="44">
        <v>45.896000000000001</v>
      </c>
      <c r="F6" s="45">
        <v>0.151</v>
      </c>
      <c r="G6" s="44">
        <v>5.4530000000000003</v>
      </c>
      <c r="H6" s="45">
        <v>2.5999999999999999E-2</v>
      </c>
      <c r="I6" s="44">
        <v>2.609</v>
      </c>
      <c r="J6" s="45">
        <v>6.6000000000000003E-2</v>
      </c>
      <c r="K6" s="44">
        <v>0.28000000000000003</v>
      </c>
      <c r="L6" s="45">
        <v>1.2E-2</v>
      </c>
      <c r="N6" s="45"/>
      <c r="P6" s="45"/>
      <c r="Q6" s="44">
        <v>3.5000000000000003E-2</v>
      </c>
      <c r="R6" s="45">
        <v>1E-3</v>
      </c>
      <c r="S6" s="44">
        <v>2.3E-2</v>
      </c>
      <c r="T6" s="45">
        <v>1E-3</v>
      </c>
      <c r="U6" s="44">
        <v>2.24E-2</v>
      </c>
      <c r="V6" s="45">
        <v>8.0000000000000004E-4</v>
      </c>
      <c r="W6" s="44">
        <v>6.6500000000000004E-2</v>
      </c>
      <c r="X6" s="45">
        <v>5.0000000000000001E-4</v>
      </c>
      <c r="Y6" s="44">
        <v>1.7299999999999999E-2</v>
      </c>
      <c r="Z6" s="45">
        <v>6.9999999999999999E-4</v>
      </c>
      <c r="AA6" s="44">
        <v>0.02</v>
      </c>
      <c r="AB6" s="45">
        <v>5.0000000000000001E-3</v>
      </c>
      <c r="AD6" s="45"/>
      <c r="AF6" s="45"/>
      <c r="AH6" s="45"/>
      <c r="AI6" s="44">
        <v>0.71699999999999997</v>
      </c>
      <c r="AJ6" s="45">
        <v>1.9E-2</v>
      </c>
      <c r="AK6" s="44">
        <v>1.2200000000000001E-2</v>
      </c>
      <c r="AL6" s="45">
        <v>6.9999999999999999E-4</v>
      </c>
      <c r="AM6" s="44">
        <v>4.5999999999999999E-3</v>
      </c>
      <c r="AN6" s="45">
        <v>2.0000000000000001E-4</v>
      </c>
      <c r="AP6" s="45"/>
      <c r="AR6" s="45"/>
      <c r="AT6" s="45"/>
    </row>
    <row r="7" spans="1:47">
      <c r="A7" s="44" t="s">
        <v>206</v>
      </c>
      <c r="B7" s="161" t="s">
        <v>160</v>
      </c>
      <c r="C7" s="44">
        <v>48.893000000000001</v>
      </c>
      <c r="D7" s="45">
        <v>1.55E-2</v>
      </c>
      <c r="E7" s="44">
        <v>49.174999999999997</v>
      </c>
      <c r="F7" s="45">
        <v>1.5100000000000001E-2</v>
      </c>
      <c r="G7" s="44">
        <v>0.20699999999999999</v>
      </c>
      <c r="H7" s="45">
        <v>4.0000000000000001E-3</v>
      </c>
      <c r="I7" s="44">
        <v>0.61799999999999999</v>
      </c>
      <c r="J7" s="45">
        <v>4.7E-2</v>
      </c>
      <c r="K7" s="44">
        <v>0.65400000000000003</v>
      </c>
      <c r="L7" s="45">
        <v>1.7000000000000001E-2</v>
      </c>
      <c r="N7" s="45"/>
      <c r="P7" s="45"/>
      <c r="Q7" s="44">
        <v>0.04</v>
      </c>
      <c r="R7" s="45">
        <v>1E-3</v>
      </c>
      <c r="S7" s="44">
        <v>0.23899999999999999</v>
      </c>
      <c r="T7" s="45">
        <v>8.9999999999999998E-4</v>
      </c>
      <c r="U7" s="44">
        <v>0.23499999999999999</v>
      </c>
      <c r="V7" s="45">
        <v>6.9999999999999999E-4</v>
      </c>
      <c r="W7" s="44">
        <v>0.29799999999999999</v>
      </c>
      <c r="X7" s="45">
        <v>1E-3</v>
      </c>
      <c r="Y7" s="44">
        <v>1.84E-2</v>
      </c>
      <c r="Z7" s="45">
        <v>6.9999999999999999E-4</v>
      </c>
      <c r="AA7" s="44">
        <v>3.1E-2</v>
      </c>
      <c r="AB7" s="45">
        <v>7.0000000000000001E-3</v>
      </c>
      <c r="AC7" s="44">
        <v>1.2999999999999999E-2</v>
      </c>
      <c r="AD7" s="45">
        <v>3.0000000000000001E-3</v>
      </c>
      <c r="AF7" s="45"/>
      <c r="AH7" s="45"/>
      <c r="AJ7" s="45"/>
      <c r="AL7" s="45"/>
      <c r="AN7" s="45"/>
      <c r="AO7" s="44">
        <v>3.3999999999999998E-3</v>
      </c>
      <c r="AP7" s="45">
        <v>3.0000000000000001E-3</v>
      </c>
      <c r="AQ7" s="44">
        <v>2.5999999999999999E-3</v>
      </c>
      <c r="AR7" s="45">
        <v>2.9999999999999997E-4</v>
      </c>
      <c r="AT7" s="45"/>
    </row>
    <row r="8" spans="1:47">
      <c r="A8" s="44" t="s">
        <v>207</v>
      </c>
      <c r="B8" s="161" t="s">
        <v>161</v>
      </c>
      <c r="C8" s="44">
        <v>49.561999999999998</v>
      </c>
      <c r="D8" s="45">
        <v>1.72E-2</v>
      </c>
      <c r="E8" s="44">
        <v>40.116</v>
      </c>
      <c r="F8" s="45">
        <v>1.46E-2</v>
      </c>
      <c r="G8" s="44">
        <v>3.9060000000000001</v>
      </c>
      <c r="H8" s="45">
        <v>2.1999999999999999E-2</v>
      </c>
      <c r="I8" s="44">
        <v>4.9539999999999997</v>
      </c>
      <c r="J8" s="45">
        <v>8.1000000000000003E-2</v>
      </c>
      <c r="K8" s="44">
        <v>0.47199999999999998</v>
      </c>
      <c r="L8" s="45">
        <v>1.4999999999999999E-2</v>
      </c>
      <c r="N8" s="45"/>
      <c r="P8" s="45"/>
      <c r="Q8" s="44">
        <v>3.6999999999999998E-2</v>
      </c>
      <c r="R8" s="45">
        <v>1E-3</v>
      </c>
      <c r="S8" s="44">
        <v>2.46E-2</v>
      </c>
      <c r="T8" s="45">
        <v>1E-3</v>
      </c>
      <c r="U8" s="44">
        <v>2.5100000000000001E-2</v>
      </c>
      <c r="V8" s="45">
        <v>8.0000000000000002E-3</v>
      </c>
      <c r="W8" s="44">
        <v>4.9000000000000002E-2</v>
      </c>
      <c r="X8" s="45">
        <v>4.0000000000000002E-4</v>
      </c>
      <c r="Y8" s="44">
        <v>1.84E-2</v>
      </c>
      <c r="Z8" s="45">
        <v>6.9999999999999999E-4</v>
      </c>
      <c r="AA8" s="44">
        <v>2.9000000000000001E-2</v>
      </c>
      <c r="AB8" s="45">
        <v>6.0000000000000001E-3</v>
      </c>
      <c r="AC8" s="44">
        <v>0.01</v>
      </c>
      <c r="AD8" s="45">
        <v>3.0000000000000001E-3</v>
      </c>
      <c r="AE8" s="44">
        <v>8.9999999999999993E-3</v>
      </c>
      <c r="AF8" s="45">
        <v>2E-3</v>
      </c>
      <c r="AH8" s="45"/>
      <c r="AI8" s="44">
        <v>0.77900000000000003</v>
      </c>
      <c r="AJ8" s="45">
        <v>8.9999999999999993E-3</v>
      </c>
      <c r="AK8" s="44">
        <v>3.3E-3</v>
      </c>
      <c r="AL8" s="45">
        <v>5.0000000000000001E-4</v>
      </c>
      <c r="AM8" s="44">
        <v>3.0999999999999999E-3</v>
      </c>
      <c r="AN8" s="45">
        <v>2E-3</v>
      </c>
      <c r="AP8" s="45"/>
      <c r="AR8" s="45"/>
      <c r="AS8" s="44">
        <v>2.5000000000000001E-3</v>
      </c>
      <c r="AT8" s="45">
        <v>2.9999999999999997E-4</v>
      </c>
    </row>
    <row r="9" spans="1:47">
      <c r="A9" s="68" t="s">
        <v>302</v>
      </c>
      <c r="B9" s="161" t="s">
        <v>162</v>
      </c>
      <c r="C9" s="44">
        <v>50.143999999999998</v>
      </c>
      <c r="D9" s="45">
        <v>0.152</v>
      </c>
      <c r="E9" s="44">
        <v>48.512</v>
      </c>
      <c r="F9" s="45">
        <v>0.14899999999999999</v>
      </c>
      <c r="G9" s="44">
        <v>5.5E-2</v>
      </c>
      <c r="H9" s="45">
        <v>3.0000000000000001E-3</v>
      </c>
      <c r="I9" s="44">
        <v>0.91300000000000003</v>
      </c>
      <c r="J9" s="45">
        <v>5.0999999999999997E-2</v>
      </c>
      <c r="K9" s="44">
        <v>0.17199999999999999</v>
      </c>
      <c r="L9" s="45">
        <v>0.01</v>
      </c>
      <c r="N9" s="45"/>
      <c r="P9" s="45"/>
      <c r="Q9" s="44">
        <v>0.04</v>
      </c>
      <c r="R9" s="45">
        <v>1E-3</v>
      </c>
      <c r="S9" s="44">
        <v>2.5600000000000001E-2</v>
      </c>
      <c r="T9" s="45">
        <v>8.9999999999999998E-4</v>
      </c>
      <c r="U9" s="44">
        <v>2.3900000000000001E-2</v>
      </c>
      <c r="V9" s="45">
        <v>6.9999999999999999E-4</v>
      </c>
      <c r="W9" s="44">
        <v>7.1300000000000002E-2</v>
      </c>
      <c r="X9" s="45">
        <v>5.0000000000000001E-4</v>
      </c>
      <c r="Y9" s="44">
        <v>1.9E-2</v>
      </c>
      <c r="Z9" s="45">
        <v>6.0000000000000001E-3</v>
      </c>
      <c r="AA9" s="44">
        <v>1.6E-2</v>
      </c>
      <c r="AB9" s="45">
        <v>5.0000000000000001E-3</v>
      </c>
      <c r="AD9" s="45"/>
      <c r="AE9" s="44">
        <v>7.0000000000000001E-3</v>
      </c>
      <c r="AF9" s="45">
        <v>2E-3</v>
      </c>
      <c r="AH9" s="45"/>
      <c r="AJ9" s="45"/>
      <c r="AL9" s="45"/>
      <c r="AN9" s="45"/>
      <c r="AP9" s="45"/>
      <c r="AR9" s="45"/>
      <c r="AT9" s="45"/>
    </row>
    <row r="10" spans="1:47">
      <c r="A10" s="44" t="s">
        <v>208</v>
      </c>
      <c r="B10" s="161" t="s">
        <v>120</v>
      </c>
      <c r="C10" s="44">
        <v>48.073</v>
      </c>
      <c r="D10" s="45">
        <v>0.14799999999999999</v>
      </c>
      <c r="E10" s="44">
        <v>51.39</v>
      </c>
      <c r="F10" s="45">
        <v>0.14699999999999999</v>
      </c>
      <c r="G10" s="44">
        <v>0.183</v>
      </c>
      <c r="H10" s="45">
        <v>4.0000000000000001E-3</v>
      </c>
      <c r="I10" s="44">
        <v>0.26400000000000001</v>
      </c>
      <c r="J10" s="45">
        <v>4.3999999999999997E-2</v>
      </c>
      <c r="K10" s="44">
        <v>0.186</v>
      </c>
      <c r="L10" s="45">
        <v>0.01</v>
      </c>
      <c r="N10" s="45"/>
      <c r="P10" s="45"/>
      <c r="Q10" s="44">
        <v>3.7999999999999999E-2</v>
      </c>
      <c r="R10" s="45">
        <v>1E-4</v>
      </c>
      <c r="S10" s="44">
        <v>0.249</v>
      </c>
      <c r="T10" s="45">
        <v>8.9999999999999993E-3</v>
      </c>
      <c r="U10" s="44">
        <v>0.24199999999999999</v>
      </c>
      <c r="V10" s="45">
        <v>7.0000000000000001E-3</v>
      </c>
      <c r="W10" s="44">
        <v>0.17899999999999999</v>
      </c>
      <c r="X10" s="45">
        <v>2E-3</v>
      </c>
      <c r="Y10" s="44">
        <v>1.9699999999999999E-2</v>
      </c>
      <c r="Z10" s="45">
        <v>5.9999999999999995E-4</v>
      </c>
      <c r="AA10" s="44">
        <v>1.7999999999999999E-2</v>
      </c>
      <c r="AB10" s="45">
        <v>6.0000000000000001E-3</v>
      </c>
      <c r="AC10" s="44">
        <v>7.0000000000000001E-3</v>
      </c>
      <c r="AD10" s="45">
        <v>2E-3</v>
      </c>
      <c r="AE10" s="44">
        <v>6.0000000000000001E-3</v>
      </c>
      <c r="AF10" s="45">
        <v>2E-3</v>
      </c>
      <c r="AH10" s="45"/>
      <c r="AJ10" s="45"/>
      <c r="AL10" s="45"/>
      <c r="AN10" s="45"/>
      <c r="AP10" s="45"/>
      <c r="AR10" s="45"/>
      <c r="AT10" s="45"/>
    </row>
    <row r="11" spans="1:47">
      <c r="A11" s="68" t="s">
        <v>303</v>
      </c>
      <c r="B11" s="161" t="s">
        <v>163</v>
      </c>
      <c r="C11" s="44">
        <v>48.265999999999998</v>
      </c>
      <c r="D11" s="45">
        <v>0.15</v>
      </c>
      <c r="E11" s="44">
        <v>51.264000000000003</v>
      </c>
      <c r="F11" s="45">
        <v>0.15</v>
      </c>
      <c r="G11" s="44">
        <v>9.5000000000000001E-2</v>
      </c>
      <c r="H11" s="45">
        <v>3.0000000000000001E-3</v>
      </c>
      <c r="I11" s="44">
        <v>0.186</v>
      </c>
      <c r="J11" s="45">
        <v>4.3999999999999997E-2</v>
      </c>
      <c r="K11" s="44">
        <v>6.3E-2</v>
      </c>
      <c r="L11" s="45">
        <v>7.0000000000000001E-3</v>
      </c>
      <c r="N11" s="45"/>
      <c r="P11" s="45"/>
      <c r="Q11" s="44">
        <v>0.39</v>
      </c>
      <c r="R11" s="45">
        <v>1E-3</v>
      </c>
      <c r="S11" s="44">
        <v>2.63E-2</v>
      </c>
      <c r="T11" s="45">
        <v>8.9999999999999998E-4</v>
      </c>
      <c r="U11" s="44">
        <v>2.47E-2</v>
      </c>
      <c r="V11" s="45">
        <v>6.9999999999999999E-4</v>
      </c>
      <c r="W11" s="44">
        <v>6.6E-3</v>
      </c>
      <c r="X11" s="45">
        <v>2E-3</v>
      </c>
      <c r="Y11" s="44">
        <v>1.89E-2</v>
      </c>
      <c r="Z11" s="45">
        <v>5.9999999999999995E-4</v>
      </c>
      <c r="AB11" s="45"/>
      <c r="AC11" s="44">
        <v>0.01</v>
      </c>
      <c r="AD11" s="45">
        <v>2E-3</v>
      </c>
      <c r="AF11" s="45"/>
      <c r="AH11" s="45"/>
      <c r="AJ11" s="45"/>
      <c r="AL11" s="45"/>
      <c r="AN11" s="45"/>
      <c r="AP11" s="45"/>
      <c r="AR11" s="45"/>
      <c r="AT11" s="45"/>
    </row>
    <row r="12" spans="1:47">
      <c r="A12" s="68" t="s">
        <v>304</v>
      </c>
      <c r="B12" s="161" t="s">
        <v>164</v>
      </c>
      <c r="C12" s="44">
        <v>48.457000000000001</v>
      </c>
      <c r="D12" s="45">
        <v>0.248</v>
      </c>
      <c r="E12" s="44">
        <v>51.261000000000003</v>
      </c>
      <c r="F12" s="45">
        <v>0.249</v>
      </c>
      <c r="G12" s="44">
        <v>4.9000000000000002E-2</v>
      </c>
      <c r="H12" s="45">
        <v>2E-3</v>
      </c>
      <c r="J12" s="45"/>
      <c r="K12" s="44">
        <v>8.1000000000000003E-2</v>
      </c>
      <c r="L12" s="45">
        <v>8.0000000000000002E-3</v>
      </c>
      <c r="N12" s="45"/>
      <c r="P12" s="45"/>
      <c r="Q12" s="44">
        <v>3.9E-2</v>
      </c>
      <c r="R12" s="45">
        <v>1E-3</v>
      </c>
      <c r="S12" s="44">
        <v>2.8299999999999999E-2</v>
      </c>
      <c r="T12" s="45">
        <v>8.9999999999999998E-4</v>
      </c>
      <c r="U12" s="44">
        <v>2.4400000000000002E-2</v>
      </c>
      <c r="V12" s="45">
        <v>7.0000000000000001E-3</v>
      </c>
      <c r="W12" s="44">
        <v>6.7000000000000002E-3</v>
      </c>
      <c r="X12" s="45">
        <v>2.0000000000000001E-4</v>
      </c>
      <c r="Y12" s="44">
        <v>2.0799999999999999E-2</v>
      </c>
      <c r="Z12" s="45">
        <v>6.0000000000000001E-3</v>
      </c>
      <c r="AA12" s="44">
        <v>1.6E-2</v>
      </c>
      <c r="AB12" s="45">
        <v>4.0000000000000001E-3</v>
      </c>
      <c r="AC12" s="44">
        <v>7.0000000000000001E-3</v>
      </c>
      <c r="AD12" s="45">
        <v>2E-3</v>
      </c>
      <c r="AE12" s="44">
        <v>7.0000000000000001E-3</v>
      </c>
      <c r="AF12" s="45">
        <v>2E-3</v>
      </c>
      <c r="AG12" s="44">
        <v>2.7000000000000001E-3</v>
      </c>
      <c r="AH12" s="45">
        <v>6.0000000000000001E-3</v>
      </c>
      <c r="AJ12" s="45"/>
      <c r="AL12" s="45"/>
      <c r="AN12" s="45"/>
      <c r="AP12" s="45"/>
      <c r="AR12" s="45"/>
      <c r="AT12" s="45"/>
    </row>
    <row r="13" spans="1:47">
      <c r="A13" s="137" t="s">
        <v>305</v>
      </c>
      <c r="B13" s="162" t="s">
        <v>165</v>
      </c>
      <c r="C13" s="85">
        <v>49.843000000000004</v>
      </c>
      <c r="D13" s="117">
        <v>0.14799999999999999</v>
      </c>
      <c r="E13" s="85">
        <v>49.265000000000001</v>
      </c>
      <c r="F13" s="117">
        <v>0.14599999999999999</v>
      </c>
      <c r="G13" s="85">
        <v>0.129</v>
      </c>
      <c r="H13" s="117">
        <v>3.0000000000000001E-3</v>
      </c>
      <c r="I13" s="85">
        <v>0.42199999999999999</v>
      </c>
      <c r="J13" s="117">
        <v>4.5999999999999999E-2</v>
      </c>
      <c r="K13" s="85">
        <v>0.155</v>
      </c>
      <c r="L13" s="117">
        <v>8.9999999999999993E-3</v>
      </c>
      <c r="M13" s="85"/>
      <c r="N13" s="117"/>
      <c r="O13" s="85"/>
      <c r="P13" s="117"/>
      <c r="Q13" s="85">
        <v>3.9E-2</v>
      </c>
      <c r="R13" s="117">
        <v>1E-3</v>
      </c>
      <c r="S13" s="85">
        <v>2.5700000000000001E-2</v>
      </c>
      <c r="T13" s="117">
        <v>8.9999999999999998E-4</v>
      </c>
      <c r="U13" s="85">
        <v>2.29E-2</v>
      </c>
      <c r="V13" s="117">
        <v>6.9999999999999999E-4</v>
      </c>
      <c r="W13" s="85">
        <v>4.2500000000000003E-2</v>
      </c>
      <c r="X13" s="117">
        <v>3.0000000000000001E-3</v>
      </c>
      <c r="Y13" s="85">
        <v>1.9400000000000001E-2</v>
      </c>
      <c r="Z13" s="117">
        <v>5.9999999999999995E-4</v>
      </c>
      <c r="AA13" s="85">
        <v>1.6E-2</v>
      </c>
      <c r="AB13" s="117">
        <v>5.0000000000000001E-4</v>
      </c>
      <c r="AC13" s="85">
        <v>1.2E-2</v>
      </c>
      <c r="AD13" s="117">
        <v>2E-3</v>
      </c>
      <c r="AE13" s="85">
        <v>6.0000000000000001E-3</v>
      </c>
      <c r="AF13" s="117">
        <v>2E-3</v>
      </c>
      <c r="AG13" s="85">
        <v>2.5000000000000001E-3</v>
      </c>
      <c r="AH13" s="117">
        <v>5.9999999999999995E-4</v>
      </c>
      <c r="AI13" s="85"/>
      <c r="AJ13" s="117"/>
      <c r="AK13" s="85"/>
      <c r="AL13" s="117"/>
      <c r="AM13" s="85"/>
      <c r="AN13" s="117"/>
      <c r="AO13" s="85"/>
      <c r="AP13" s="117"/>
      <c r="AQ13" s="85"/>
      <c r="AR13" s="117"/>
      <c r="AS13" s="85"/>
      <c r="AT13" s="117"/>
    </row>
    <row r="14" spans="1:47">
      <c r="A14" s="44" t="s">
        <v>293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T14" s="47"/>
    </row>
    <row r="15" spans="1:47">
      <c r="A15" s="44" t="s">
        <v>132</v>
      </c>
      <c r="AK15" s="45"/>
      <c r="AM15" s="45"/>
      <c r="AO15" s="45"/>
      <c r="AQ15" s="45"/>
      <c r="AS15" s="45"/>
      <c r="AU15" s="45"/>
    </row>
    <row r="16" spans="1:47">
      <c r="A16" s="44" t="s">
        <v>133</v>
      </c>
      <c r="AK16" s="45"/>
      <c r="AM16" s="45"/>
      <c r="AO16" s="45"/>
      <c r="AQ16" s="45"/>
      <c r="AS16" s="45"/>
      <c r="AU16" s="45"/>
    </row>
    <row r="17" spans="1:47">
      <c r="A17" s="44" t="s">
        <v>134</v>
      </c>
      <c r="AK17" s="45"/>
      <c r="AM17" s="45"/>
      <c r="AO17" s="45"/>
      <c r="AQ17" s="45"/>
      <c r="AS17" s="45"/>
      <c r="AU17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9"/>
  <sheetViews>
    <sheetView workbookViewId="0">
      <selection activeCell="A28" sqref="A28:XFD28"/>
    </sheetView>
  </sheetViews>
  <sheetFormatPr defaultColWidth="11.5" defaultRowHeight="12.75"/>
  <cols>
    <col min="1" max="1" width="11.5" style="55"/>
    <col min="2" max="2" width="16.5" style="55" customWidth="1"/>
    <col min="3" max="19" width="11.5" style="17"/>
    <col min="20" max="16384" width="11.5" style="55"/>
  </cols>
  <sheetData>
    <row r="1" spans="1:29">
      <c r="A1" s="55" t="s">
        <v>325</v>
      </c>
    </row>
    <row r="2" spans="1:29" s="24" customFormat="1">
      <c r="A2" s="44" t="s">
        <v>320</v>
      </c>
      <c r="B2" s="44"/>
      <c r="C2" s="44"/>
      <c r="F2" s="129"/>
      <c r="G2" s="129"/>
      <c r="H2" s="129"/>
      <c r="I2" s="129"/>
      <c r="J2" s="130"/>
      <c r="K2" s="130"/>
      <c r="L2" s="131"/>
      <c r="M2" s="130"/>
      <c r="N2" s="130"/>
      <c r="O2" s="56"/>
      <c r="P2" s="95"/>
      <c r="R2" s="22"/>
      <c r="S2" s="23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>
      <c r="A3" s="55" t="s">
        <v>326</v>
      </c>
    </row>
    <row r="5" spans="1:29" s="101" customFormat="1" ht="14.25">
      <c r="A5" s="24" t="s">
        <v>202</v>
      </c>
      <c r="B5" s="101" t="s">
        <v>73</v>
      </c>
      <c r="C5" s="101" t="s">
        <v>88</v>
      </c>
      <c r="D5" s="119" t="s">
        <v>168</v>
      </c>
      <c r="E5" s="119" t="s">
        <v>3</v>
      </c>
      <c r="F5" s="119" t="s">
        <v>4</v>
      </c>
      <c r="G5" s="119" t="s">
        <v>169</v>
      </c>
      <c r="H5" s="119" t="s">
        <v>170</v>
      </c>
      <c r="I5" s="119" t="s">
        <v>5</v>
      </c>
      <c r="J5" s="119" t="s">
        <v>6</v>
      </c>
      <c r="K5" s="119" t="s">
        <v>171</v>
      </c>
      <c r="L5" s="119" t="s">
        <v>172</v>
      </c>
      <c r="M5" s="119" t="s">
        <v>173</v>
      </c>
      <c r="N5" s="119" t="s">
        <v>63</v>
      </c>
      <c r="O5" s="119" t="s">
        <v>174</v>
      </c>
      <c r="P5" s="120" t="s">
        <v>64</v>
      </c>
      <c r="Q5" s="121" t="s">
        <v>42</v>
      </c>
      <c r="R5" s="121" t="s">
        <v>101</v>
      </c>
      <c r="S5" s="121" t="s">
        <v>102</v>
      </c>
      <c r="T5" s="122"/>
      <c r="U5" s="122"/>
      <c r="V5" s="122"/>
      <c r="W5" s="122"/>
      <c r="X5" s="122"/>
      <c r="Y5" s="122"/>
      <c r="Z5" s="122"/>
      <c r="AA5" s="122"/>
      <c r="AB5" s="122"/>
    </row>
    <row r="6" spans="1:29" s="24" customFormat="1">
      <c r="A6" s="123" t="s">
        <v>225</v>
      </c>
      <c r="B6" s="46" t="s">
        <v>100</v>
      </c>
      <c r="C6" s="47">
        <v>10</v>
      </c>
      <c r="D6" s="19">
        <v>6.5009190000000006</v>
      </c>
      <c r="E6" s="19">
        <v>2.6887000000000001E-2</v>
      </c>
      <c r="F6" s="19">
        <v>1.0555999999999999E-2</v>
      </c>
      <c r="G6" s="19">
        <v>2.4748360000000003</v>
      </c>
      <c r="H6" s="19">
        <v>0.966368</v>
      </c>
      <c r="I6" s="19">
        <v>0.33416250000000003</v>
      </c>
      <c r="J6" s="19">
        <v>6.9160000000000003E-3</v>
      </c>
      <c r="K6" s="20">
        <v>0.25662000000000001</v>
      </c>
      <c r="L6" s="20">
        <v>0.16350500000000001</v>
      </c>
      <c r="M6" s="21">
        <v>70.572973500000018</v>
      </c>
      <c r="N6" s="20">
        <v>4.2560000000000002E-3</v>
      </c>
      <c r="O6" s="20">
        <v>0.6480760000000001</v>
      </c>
      <c r="P6" s="63">
        <v>16.970310391362759</v>
      </c>
      <c r="Q6" s="22">
        <v>489.13375500000001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101" customFormat="1">
      <c r="A7" s="123" t="s">
        <v>226</v>
      </c>
      <c r="B7" s="55" t="s">
        <v>275</v>
      </c>
      <c r="C7" s="124"/>
      <c r="D7" s="62">
        <v>9.9</v>
      </c>
      <c r="E7" s="62">
        <v>2.1600000000000001E-2</v>
      </c>
      <c r="F7" s="17">
        <v>0.05</v>
      </c>
      <c r="G7" s="17">
        <v>5.01</v>
      </c>
      <c r="H7" s="17">
        <v>2.0499999999999998</v>
      </c>
      <c r="I7" s="17">
        <v>0.43</v>
      </c>
      <c r="J7" s="17">
        <v>0.02</v>
      </c>
      <c r="K7" s="17">
        <v>0.08</v>
      </c>
      <c r="L7" s="62">
        <v>0.1</v>
      </c>
      <c r="M7" s="63">
        <v>77.03</v>
      </c>
      <c r="N7" s="17">
        <v>0.01</v>
      </c>
      <c r="O7" s="17">
        <v>0.82</v>
      </c>
      <c r="P7" s="62">
        <v>3.6651439498565281</v>
      </c>
      <c r="Q7" s="125">
        <v>532.99</v>
      </c>
      <c r="R7" s="47">
        <v>0.37130000000000002</v>
      </c>
      <c r="S7" s="47">
        <v>2.3102000000000001E-2</v>
      </c>
      <c r="T7" s="126"/>
      <c r="U7" s="126"/>
      <c r="V7" s="126"/>
      <c r="W7" s="126"/>
      <c r="X7" s="126"/>
      <c r="Y7" s="126"/>
      <c r="Z7" s="126"/>
      <c r="AA7" s="126"/>
      <c r="AB7" s="126"/>
    </row>
    <row r="8" spans="1:29" s="101" customFormat="1">
      <c r="A8" s="123" t="s">
        <v>227</v>
      </c>
      <c r="B8" s="55" t="s">
        <v>74</v>
      </c>
      <c r="C8" s="17">
        <v>163</v>
      </c>
      <c r="D8" s="17">
        <v>2.11</v>
      </c>
      <c r="E8" s="62">
        <v>3.7000000000000002E-3</v>
      </c>
      <c r="F8" s="17">
        <v>0.01</v>
      </c>
      <c r="G8" s="17">
        <v>1.82</v>
      </c>
      <c r="H8" s="17">
        <v>0.37</v>
      </c>
      <c r="I8" s="17">
        <v>0.11</v>
      </c>
      <c r="J8" s="17">
        <v>0.01</v>
      </c>
      <c r="K8" s="62">
        <v>0</v>
      </c>
      <c r="L8" s="17">
        <v>0.04</v>
      </c>
      <c r="M8" s="63">
        <v>93.09</v>
      </c>
      <c r="N8" s="62">
        <v>0</v>
      </c>
      <c r="O8" s="17">
        <v>0.24</v>
      </c>
      <c r="P8" s="62">
        <v>0.84769708957335865</v>
      </c>
      <c r="Q8" s="125">
        <v>192.01</v>
      </c>
      <c r="R8" s="47">
        <v>0.17039000000000001</v>
      </c>
      <c r="S8" s="47">
        <v>1.9258000000000001E-2</v>
      </c>
      <c r="T8" s="126"/>
      <c r="U8" s="126"/>
      <c r="V8" s="126"/>
      <c r="W8" s="126"/>
      <c r="X8" s="126"/>
      <c r="Y8" s="126"/>
      <c r="Z8" s="126"/>
      <c r="AA8" s="126"/>
      <c r="AB8" s="126"/>
    </row>
    <row r="9" spans="1:29" s="101" customFormat="1">
      <c r="A9" s="123" t="s">
        <v>228</v>
      </c>
      <c r="B9" s="55" t="s">
        <v>89</v>
      </c>
      <c r="C9" s="17">
        <v>205</v>
      </c>
      <c r="D9" s="63">
        <v>18.810000000000002</v>
      </c>
      <c r="E9" s="62">
        <v>4.3150000000000001E-2</v>
      </c>
      <c r="F9" s="62">
        <v>0.1</v>
      </c>
      <c r="G9" s="62">
        <v>5.8949999999999996</v>
      </c>
      <c r="H9" s="17">
        <v>4.25</v>
      </c>
      <c r="I9" s="62">
        <v>0.78500000000000003</v>
      </c>
      <c r="J9" s="17">
        <v>0.05</v>
      </c>
      <c r="K9" s="17">
        <v>0.22</v>
      </c>
      <c r="L9" s="62">
        <v>0.11499999999999999</v>
      </c>
      <c r="M9" s="63">
        <v>61.21</v>
      </c>
      <c r="N9" s="17">
        <v>0.01</v>
      </c>
      <c r="O9" s="62">
        <v>1.105</v>
      </c>
      <c r="P9" s="62">
        <v>6.0594463579537461</v>
      </c>
      <c r="Q9" s="125">
        <v>342.58000000000004</v>
      </c>
      <c r="R9" s="47">
        <v>0.67693999999999999</v>
      </c>
      <c r="S9" s="47">
        <v>3.2291E-2</v>
      </c>
      <c r="T9" s="126"/>
      <c r="U9" s="126"/>
      <c r="V9" s="126"/>
      <c r="W9" s="126"/>
      <c r="X9" s="126"/>
      <c r="Y9" s="126"/>
      <c r="Z9" s="126"/>
      <c r="AA9" s="126"/>
      <c r="AB9" s="126"/>
    </row>
    <row r="10" spans="1:29" s="101" customFormat="1">
      <c r="A10" s="123" t="s">
        <v>229</v>
      </c>
      <c r="B10" s="55" t="s">
        <v>90</v>
      </c>
      <c r="C10" s="17">
        <v>205</v>
      </c>
      <c r="D10" s="63">
        <v>17.445</v>
      </c>
      <c r="E10" s="62">
        <v>3.9849999999999997E-2</v>
      </c>
      <c r="F10" s="62">
        <v>0.1</v>
      </c>
      <c r="G10" s="17">
        <v>5.3599999999999994</v>
      </c>
      <c r="H10" s="62">
        <v>3.9249999999999998</v>
      </c>
      <c r="I10" s="17">
        <v>0.77</v>
      </c>
      <c r="J10" s="17">
        <v>0.05</v>
      </c>
      <c r="K10" s="17">
        <v>0.18</v>
      </c>
      <c r="L10" s="62">
        <v>0.11499999999999999</v>
      </c>
      <c r="M10" s="63">
        <v>63.564999999999998</v>
      </c>
      <c r="N10" s="17">
        <v>0.01</v>
      </c>
      <c r="O10" s="17">
        <v>1.1299999999999999</v>
      </c>
      <c r="P10" s="62">
        <v>5.7385601430912487</v>
      </c>
      <c r="Q10" s="125">
        <v>466.09</v>
      </c>
      <c r="R10" s="47">
        <v>0.33505000000000001</v>
      </c>
      <c r="S10" s="47">
        <v>2.2891999999999999E-2</v>
      </c>
      <c r="T10" s="126"/>
      <c r="U10" s="126"/>
      <c r="V10" s="126"/>
      <c r="W10" s="126"/>
      <c r="X10" s="126"/>
      <c r="Y10" s="126"/>
      <c r="Z10" s="126"/>
      <c r="AA10" s="126"/>
      <c r="AB10" s="126"/>
    </row>
    <row r="11" spans="1:29" s="101" customFormat="1">
      <c r="A11" s="123" t="s">
        <v>230</v>
      </c>
      <c r="B11" s="55" t="s">
        <v>91</v>
      </c>
      <c r="C11" s="17">
        <v>205</v>
      </c>
      <c r="D11" s="63">
        <v>16.38</v>
      </c>
      <c r="E11" s="62">
        <v>3.875E-2</v>
      </c>
      <c r="F11" s="17">
        <v>0.09</v>
      </c>
      <c r="G11" s="17">
        <v>5.12</v>
      </c>
      <c r="H11" s="17">
        <v>3.81</v>
      </c>
      <c r="I11" s="62">
        <v>0.70499999999999996</v>
      </c>
      <c r="J11" s="17">
        <v>0.04</v>
      </c>
      <c r="K11" s="17">
        <v>0.18</v>
      </c>
      <c r="L11" s="62">
        <v>0.10500000000000001</v>
      </c>
      <c r="M11" s="63">
        <v>65.39500000000001</v>
      </c>
      <c r="N11" s="17">
        <v>0.01</v>
      </c>
      <c r="O11" s="17">
        <v>1.1100000000000001</v>
      </c>
      <c r="P11" s="62">
        <v>5.3203211081377901</v>
      </c>
      <c r="Q11" s="125">
        <v>488.20000000000005</v>
      </c>
      <c r="R11" s="47">
        <v>0.95687</v>
      </c>
      <c r="S11" s="47">
        <v>4.1917999999999997E-2</v>
      </c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29" s="101" customFormat="1">
      <c r="A12" s="123" t="s">
        <v>231</v>
      </c>
      <c r="B12" s="55" t="s">
        <v>75</v>
      </c>
      <c r="C12" s="17">
        <v>225</v>
      </c>
      <c r="D12" s="62">
        <v>2.645</v>
      </c>
      <c r="E12" s="62">
        <v>2.3999999999999998E-3</v>
      </c>
      <c r="F12" s="17">
        <v>0.01</v>
      </c>
      <c r="G12" s="63">
        <v>21.41</v>
      </c>
      <c r="H12" s="17">
        <v>0.09</v>
      </c>
      <c r="I12" s="17">
        <v>7.0000000000000007E-2</v>
      </c>
      <c r="J12" s="17">
        <v>0.01</v>
      </c>
      <c r="K12" s="62">
        <v>5.0000000000000001E-3</v>
      </c>
      <c r="L12" s="17">
        <v>0.31</v>
      </c>
      <c r="M12" s="63">
        <v>70.430000000000007</v>
      </c>
      <c r="N12" s="62">
        <v>0</v>
      </c>
      <c r="O12" s="62">
        <v>0.255</v>
      </c>
      <c r="P12" s="62">
        <v>2.9959619643089326</v>
      </c>
      <c r="Q12" s="125">
        <v>196.745</v>
      </c>
      <c r="R12" s="47">
        <v>0.27759</v>
      </c>
      <c r="S12" s="47">
        <v>2.3075999999999999E-2</v>
      </c>
      <c r="T12" s="126"/>
      <c r="U12" s="126"/>
      <c r="V12" s="126"/>
      <c r="W12" s="126"/>
      <c r="X12" s="126"/>
      <c r="Y12" s="126"/>
      <c r="Z12" s="126"/>
      <c r="AA12" s="126"/>
      <c r="AB12" s="126"/>
    </row>
    <row r="13" spans="1:29" s="101" customFormat="1">
      <c r="A13" s="123" t="s">
        <v>232</v>
      </c>
      <c r="B13" s="55" t="s">
        <v>76</v>
      </c>
      <c r="C13" s="17">
        <v>236</v>
      </c>
      <c r="D13" s="63">
        <v>14.625</v>
      </c>
      <c r="E13" s="62">
        <v>3.3250000000000002E-2</v>
      </c>
      <c r="F13" s="17">
        <v>7.0000000000000007E-2</v>
      </c>
      <c r="G13" s="17">
        <v>6.6899999999999995</v>
      </c>
      <c r="H13" s="17">
        <v>3.43</v>
      </c>
      <c r="I13" s="17">
        <v>0.63</v>
      </c>
      <c r="J13" s="17">
        <v>0.04</v>
      </c>
      <c r="K13" s="62">
        <v>0.14500000000000002</v>
      </c>
      <c r="L13" s="17">
        <v>0.12</v>
      </c>
      <c r="M13" s="63">
        <v>65.92</v>
      </c>
      <c r="N13" s="17">
        <v>0.01</v>
      </c>
      <c r="O13" s="62">
        <v>1.0350000000000001</v>
      </c>
      <c r="P13" s="62">
        <v>5.0842656847471801</v>
      </c>
      <c r="Q13" s="125">
        <v>531.33999999999992</v>
      </c>
      <c r="R13" s="47">
        <v>0.28137000000000001</v>
      </c>
      <c r="S13" s="47">
        <v>2.1085E-2</v>
      </c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29" s="101" customFormat="1">
      <c r="A14" s="123" t="s">
        <v>233</v>
      </c>
      <c r="B14" s="55" t="s">
        <v>273</v>
      </c>
      <c r="C14" s="124"/>
      <c r="D14" s="63">
        <v>13.41</v>
      </c>
      <c r="E14" s="62">
        <v>3.1350000000000003E-2</v>
      </c>
      <c r="F14" s="62">
        <v>8.4999999999999992E-2</v>
      </c>
      <c r="G14" s="62">
        <v>5.0949999999999998</v>
      </c>
      <c r="H14" s="17">
        <v>2.96</v>
      </c>
      <c r="I14" s="62">
        <v>0.57499999999999996</v>
      </c>
      <c r="J14" s="17">
        <v>0.04</v>
      </c>
      <c r="K14" s="62">
        <v>0.14500000000000002</v>
      </c>
      <c r="L14" s="17">
        <v>0.12</v>
      </c>
      <c r="M14" s="63">
        <v>70.405000000000001</v>
      </c>
      <c r="N14" s="17">
        <v>0.01</v>
      </c>
      <c r="O14" s="62">
        <v>1.0649999999999999</v>
      </c>
      <c r="P14" s="62">
        <v>4.6334537945278242</v>
      </c>
      <c r="Q14" s="125">
        <v>564.86</v>
      </c>
      <c r="R14" s="47">
        <v>0.44213999999999998</v>
      </c>
      <c r="S14" s="47">
        <v>2.5309000000000002E-2</v>
      </c>
      <c r="T14" s="126"/>
      <c r="U14" s="126"/>
      <c r="V14" s="126"/>
      <c r="W14" s="126"/>
      <c r="X14" s="126"/>
      <c r="Y14" s="126"/>
      <c r="Z14" s="126"/>
      <c r="AA14" s="126"/>
      <c r="AB14" s="126"/>
    </row>
    <row r="15" spans="1:29" s="101" customFormat="1">
      <c r="A15" s="123" t="s">
        <v>234</v>
      </c>
      <c r="B15" s="55" t="s">
        <v>77</v>
      </c>
      <c r="C15" s="17">
        <v>287</v>
      </c>
      <c r="D15" s="62">
        <v>0.97499999999999998</v>
      </c>
      <c r="E15" s="62">
        <v>5.9999999999999995E-4</v>
      </c>
      <c r="F15" s="62">
        <v>0</v>
      </c>
      <c r="G15" s="17">
        <v>0.27</v>
      </c>
      <c r="H15" s="17">
        <v>0.12</v>
      </c>
      <c r="I15" s="17">
        <v>0.06</v>
      </c>
      <c r="J15" s="62">
        <v>0</v>
      </c>
      <c r="K15" s="62">
        <v>0</v>
      </c>
      <c r="L15" s="17">
        <v>0.02</v>
      </c>
      <c r="M15" s="63">
        <v>96.465000000000003</v>
      </c>
      <c r="N15" s="62">
        <v>0</v>
      </c>
      <c r="O15" s="17">
        <v>0.13</v>
      </c>
      <c r="P15" s="62">
        <v>0.41794714197899907</v>
      </c>
      <c r="Q15" s="125">
        <v>135.63499999999999</v>
      </c>
      <c r="R15" s="47">
        <v>0.22256000000000001</v>
      </c>
      <c r="S15" s="47">
        <v>1.8464000000000001E-2</v>
      </c>
      <c r="T15" s="126"/>
      <c r="U15" s="126"/>
      <c r="V15" s="126"/>
      <c r="W15" s="126"/>
      <c r="X15" s="126"/>
      <c r="Y15" s="126"/>
      <c r="Z15" s="126"/>
      <c r="AA15" s="126"/>
      <c r="AB15" s="126"/>
    </row>
    <row r="16" spans="1:29" s="101" customFormat="1">
      <c r="A16" s="123" t="s">
        <v>235</v>
      </c>
      <c r="B16" s="55" t="s">
        <v>274</v>
      </c>
      <c r="C16" s="124"/>
      <c r="D16" s="63">
        <v>13.375</v>
      </c>
      <c r="E16" s="62">
        <v>3.0099999999999998E-2</v>
      </c>
      <c r="F16" s="62">
        <v>9.5000000000000001E-2</v>
      </c>
      <c r="G16" s="17">
        <v>5.16</v>
      </c>
      <c r="H16" s="17">
        <v>2.9299999999999997</v>
      </c>
      <c r="I16" s="17">
        <v>0.57000000000000006</v>
      </c>
      <c r="J16" s="17">
        <v>0.04</v>
      </c>
      <c r="K16" s="62">
        <v>0.14500000000000002</v>
      </c>
      <c r="L16" s="62">
        <v>9.5000000000000001E-2</v>
      </c>
      <c r="M16" s="63">
        <v>71.14500000000001</v>
      </c>
      <c r="N16" s="17">
        <v>0.01</v>
      </c>
      <c r="O16" s="62">
        <v>0.93500000000000005</v>
      </c>
      <c r="P16" s="62">
        <v>4.5744064852344763</v>
      </c>
      <c r="Q16" s="125">
        <v>511.27499999999998</v>
      </c>
      <c r="R16" s="47">
        <v>0.35533999999999999</v>
      </c>
      <c r="S16" s="47">
        <v>2.2178E-2</v>
      </c>
      <c r="T16" s="126"/>
      <c r="U16" s="126"/>
      <c r="V16" s="126"/>
      <c r="W16" s="126"/>
      <c r="X16" s="126"/>
      <c r="Y16" s="126"/>
      <c r="Z16" s="126"/>
      <c r="AA16" s="126"/>
      <c r="AB16" s="126"/>
    </row>
    <row r="17" spans="1:29" s="101" customFormat="1">
      <c r="A17" s="123" t="s">
        <v>236</v>
      </c>
      <c r="B17" s="55" t="s">
        <v>78</v>
      </c>
      <c r="C17" s="17">
        <v>338</v>
      </c>
      <c r="D17" s="62">
        <v>1.1971229999999999</v>
      </c>
      <c r="E17" s="62">
        <v>1.6905000000000002E-3</v>
      </c>
      <c r="F17" s="62">
        <v>0</v>
      </c>
      <c r="G17" s="62">
        <v>0.77360400000000007</v>
      </c>
      <c r="H17" s="62">
        <v>0.24746800000000002</v>
      </c>
      <c r="I17" s="62">
        <v>7.6335000000000014E-2</v>
      </c>
      <c r="J17" s="62">
        <v>-1.9759999999999999E-3</v>
      </c>
      <c r="K17" s="127">
        <v>0.19866</v>
      </c>
      <c r="L17" s="127">
        <v>1.6535999999999999E-2</v>
      </c>
      <c r="M17" s="128">
        <v>97.293233499999999</v>
      </c>
      <c r="N17" s="127">
        <v>1.5680000000000002E-3</v>
      </c>
      <c r="O17" s="127">
        <v>0.53879300000000008</v>
      </c>
      <c r="P17" s="62">
        <v>0.50697084917598545</v>
      </c>
      <c r="Q17" s="125">
        <v>903.53263249999998</v>
      </c>
      <c r="R17" s="47">
        <v>0.16278999999999999</v>
      </c>
      <c r="S17" s="47">
        <v>1.8013999999999999E-2</v>
      </c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9" s="101" customFormat="1">
      <c r="A18" s="123" t="s">
        <v>237</v>
      </c>
      <c r="B18" s="55" t="s">
        <v>79</v>
      </c>
      <c r="C18" s="17">
        <v>342</v>
      </c>
      <c r="D18" s="62">
        <v>0.90489299999999995</v>
      </c>
      <c r="E18" s="62">
        <v>4.8299999999999998E-4</v>
      </c>
      <c r="F18" s="62">
        <v>0</v>
      </c>
      <c r="G18" s="62">
        <v>0.30030000000000001</v>
      </c>
      <c r="H18" s="62">
        <v>0.12901200000000002</v>
      </c>
      <c r="I18" s="62">
        <v>4.7985E-2</v>
      </c>
      <c r="J18" s="62">
        <v>-2.392E-3</v>
      </c>
      <c r="K18" s="127">
        <v>0.21052500000000002</v>
      </c>
      <c r="L18" s="127">
        <v>2.8408000000000003E-2</v>
      </c>
      <c r="M18" s="128">
        <v>99.452113499999996</v>
      </c>
      <c r="N18" s="127">
        <v>1.2320000000000002E-3</v>
      </c>
      <c r="O18" s="127">
        <v>0.183031</v>
      </c>
      <c r="P18" s="62">
        <v>0.33147863146665202</v>
      </c>
      <c r="Q18" s="125">
        <v>108.28560999999999</v>
      </c>
      <c r="R18" s="47">
        <v>0.18409</v>
      </c>
      <c r="S18" s="47">
        <v>2.0063999999999999E-2</v>
      </c>
      <c r="T18" s="126"/>
      <c r="U18" s="126"/>
      <c r="V18" s="126"/>
      <c r="W18" s="126"/>
      <c r="X18" s="126"/>
      <c r="Y18" s="126"/>
      <c r="Z18" s="126"/>
      <c r="AA18" s="126"/>
      <c r="AB18" s="126"/>
    </row>
    <row r="19" spans="1:29" s="101" customFormat="1">
      <c r="A19" s="123" t="s">
        <v>238</v>
      </c>
      <c r="B19" s="55" t="s">
        <v>80</v>
      </c>
      <c r="C19" s="17">
        <v>349</v>
      </c>
      <c r="D19" s="62">
        <v>9.632574</v>
      </c>
      <c r="E19" s="62">
        <v>3.3568500000000001E-2</v>
      </c>
      <c r="F19" s="62">
        <v>4.9867999999999996E-2</v>
      </c>
      <c r="G19" s="62">
        <v>3.1282680000000003</v>
      </c>
      <c r="H19" s="62">
        <v>2.1691280000000006</v>
      </c>
      <c r="I19" s="62">
        <v>0.42472500000000002</v>
      </c>
      <c r="J19" s="62">
        <v>2.1632000000000002E-2</v>
      </c>
      <c r="K19" s="127">
        <v>0.29778000000000004</v>
      </c>
      <c r="L19" s="127">
        <v>0.14681</v>
      </c>
      <c r="M19" s="128">
        <v>80.966703499999994</v>
      </c>
      <c r="N19" s="127">
        <v>8.064E-3</v>
      </c>
      <c r="O19" s="127">
        <v>0.71306899999999995</v>
      </c>
      <c r="P19" s="62">
        <v>3.3849684452094237</v>
      </c>
      <c r="Q19" s="125">
        <v>449.15705249999996</v>
      </c>
      <c r="R19" s="47">
        <v>0.22112999999999999</v>
      </c>
      <c r="S19" s="47">
        <v>1.9871E-2</v>
      </c>
      <c r="T19" s="126"/>
      <c r="U19" s="126"/>
      <c r="V19" s="126"/>
      <c r="W19" s="126"/>
      <c r="X19" s="126"/>
      <c r="Y19" s="126"/>
      <c r="Z19" s="126"/>
      <c r="AA19" s="126"/>
      <c r="AB19" s="126"/>
    </row>
    <row r="20" spans="1:29" s="69" customFormat="1">
      <c r="B20" s="69" t="s">
        <v>55</v>
      </c>
      <c r="D20" s="70">
        <v>4.8086735010811836E-2</v>
      </c>
      <c r="E20" s="70">
        <v>3.7181357335811828E-4</v>
      </c>
      <c r="F20" s="70">
        <v>3.744000000000014E-2</v>
      </c>
      <c r="G20" s="70">
        <v>3.1772524818359703E-2</v>
      </c>
      <c r="H20" s="70">
        <v>4.0497729977534754E-3</v>
      </c>
      <c r="I20" s="70">
        <v>2.9963291291178151E-2</v>
      </c>
      <c r="J20" s="70">
        <v>1.2008885599144206E-3</v>
      </c>
      <c r="K20" s="70">
        <v>4.7860462022425124E-2</v>
      </c>
      <c r="L20" s="70">
        <v>1.2950377652151061E-2</v>
      </c>
      <c r="M20" s="70">
        <v>0.3698764323613154</v>
      </c>
      <c r="N20" s="70">
        <v>1.1639381426862838E-3</v>
      </c>
      <c r="O20" s="70">
        <v>3.4290389810169306E-3</v>
      </c>
      <c r="P20" s="70"/>
      <c r="Q20" s="70">
        <v>1.211972331274511</v>
      </c>
      <c r="R20" s="70"/>
      <c r="S20" s="101"/>
    </row>
    <row r="22" spans="1:29" s="24" customFormat="1">
      <c r="A22" s="123" t="s">
        <v>239</v>
      </c>
      <c r="B22" s="44" t="s">
        <v>94</v>
      </c>
      <c r="C22" s="47">
        <v>355.5</v>
      </c>
      <c r="D22" s="19">
        <v>4.0346099999999998</v>
      </c>
      <c r="E22" s="19">
        <v>1.3121500000000001E-2</v>
      </c>
      <c r="F22" s="19">
        <v>2.3400000000000001E-3</v>
      </c>
      <c r="G22" s="19">
        <v>5.6187040000000001</v>
      </c>
      <c r="H22" s="19">
        <v>0.88467600000000002</v>
      </c>
      <c r="I22" s="19">
        <v>0.18044250000000001</v>
      </c>
      <c r="J22" s="19">
        <v>2.9016E-2</v>
      </c>
      <c r="K22" s="20">
        <v>0.19519500000000001</v>
      </c>
      <c r="L22" s="20">
        <v>9.163700000000001E-2</v>
      </c>
      <c r="M22" s="21">
        <v>86.480139000000008</v>
      </c>
      <c r="N22" s="20">
        <v>3.4720000000000003E-3</v>
      </c>
      <c r="O22" s="20">
        <v>0.50495750000000006</v>
      </c>
      <c r="P22" s="62">
        <v>2.0141686345325809</v>
      </c>
      <c r="Q22" s="22">
        <v>569.35229249999998</v>
      </c>
      <c r="R22" s="47">
        <v>0.45684999999999998</v>
      </c>
      <c r="S22" s="47">
        <v>2.3709000000000001E-2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9" s="24" customFormat="1">
      <c r="A23" s="123" t="s">
        <v>240</v>
      </c>
      <c r="B23" s="44" t="s">
        <v>95</v>
      </c>
      <c r="C23" s="47">
        <f>(357+393)/2</f>
        <v>375</v>
      </c>
      <c r="D23" s="19">
        <v>4.4153760000000002</v>
      </c>
      <c r="E23" s="19">
        <v>1.6663500000000005E-2</v>
      </c>
      <c r="F23" s="19">
        <v>1.1544E-2</v>
      </c>
      <c r="G23" s="19">
        <v>2.6504919999999998</v>
      </c>
      <c r="H23" s="19">
        <v>0.92066000000000003</v>
      </c>
      <c r="I23" s="19">
        <v>0.20233500000000001</v>
      </c>
      <c r="J23" s="19">
        <v>1.8304000000000001E-2</v>
      </c>
      <c r="K23" s="20">
        <v>0.28560000000000002</v>
      </c>
      <c r="L23" s="20">
        <v>6.4819000000000002E-2</v>
      </c>
      <c r="M23" s="21">
        <v>88.525152500000004</v>
      </c>
      <c r="N23" s="20">
        <v>3.5280000000000003E-3</v>
      </c>
      <c r="O23" s="20">
        <v>0.52638150000000006</v>
      </c>
      <c r="P23" s="62">
        <v>1.8672199170125197</v>
      </c>
      <c r="Q23" s="22">
        <v>427.73927999999995</v>
      </c>
      <c r="R23" s="47">
        <v>0.37936999999999999</v>
      </c>
      <c r="S23" s="47">
        <v>3.0979E-2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s="24" customFormat="1">
      <c r="A24" s="123" t="s">
        <v>241</v>
      </c>
      <c r="B24" s="44" t="s">
        <v>96</v>
      </c>
      <c r="C24" s="47">
        <v>410</v>
      </c>
      <c r="D24" s="19">
        <v>2.2865339999999996</v>
      </c>
      <c r="E24" s="19">
        <v>3.9445000000000001E-3</v>
      </c>
      <c r="F24" s="19">
        <v>3.9445000000000001E-3</v>
      </c>
      <c r="G24" s="19">
        <v>2.044692</v>
      </c>
      <c r="H24" s="19">
        <v>0.334256</v>
      </c>
      <c r="I24" s="19">
        <v>9.0090000000000003E-2</v>
      </c>
      <c r="J24" s="19">
        <v>-1.1440000000000001E-3</v>
      </c>
      <c r="K24" s="20">
        <v>0.21304500000000001</v>
      </c>
      <c r="L24" s="20">
        <v>5.1992999999999998E-2</v>
      </c>
      <c r="M24" s="21">
        <v>94.248347499999994</v>
      </c>
      <c r="N24" s="20">
        <v>1.9040000000000001E-3</v>
      </c>
      <c r="O24" s="20">
        <v>0.29885450000000002</v>
      </c>
      <c r="P24" s="62">
        <v>1.0493827160494078</v>
      </c>
      <c r="Q24" s="22">
        <v>404.15732249999996</v>
      </c>
      <c r="R24" s="47">
        <v>0.33989999999999998</v>
      </c>
      <c r="S24" s="47">
        <v>2.2064E-2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s="24" customFormat="1">
      <c r="A25" s="123" t="s">
        <v>242</v>
      </c>
      <c r="B25" s="44" t="s">
        <v>97</v>
      </c>
      <c r="C25" s="47">
        <v>450</v>
      </c>
      <c r="D25" s="19">
        <v>1.9846650000000001</v>
      </c>
      <c r="E25" s="19">
        <v>2.898E-3</v>
      </c>
      <c r="F25" s="19">
        <v>3.9445000000000001E-3</v>
      </c>
      <c r="G25" s="19">
        <v>5.4032160000000005</v>
      </c>
      <c r="H25" s="19">
        <v>0.36238799999999999</v>
      </c>
      <c r="I25" s="19">
        <v>8.7307499999999996E-2</v>
      </c>
      <c r="J25" s="19">
        <v>1.768E-3</v>
      </c>
      <c r="K25" s="20">
        <v>0.17366999999999999</v>
      </c>
      <c r="L25" s="20">
        <v>0.124974</v>
      </c>
      <c r="M25" s="21">
        <v>85.131302500000004</v>
      </c>
      <c r="N25" s="20">
        <v>2.2400000000000002E-3</v>
      </c>
      <c r="O25" s="20">
        <v>0.29870000000000002</v>
      </c>
      <c r="P25" s="62">
        <v>1.5354880274885119</v>
      </c>
      <c r="Q25" s="22">
        <v>319.83943749999997</v>
      </c>
      <c r="R25" s="47">
        <v>0.33327000000000001</v>
      </c>
      <c r="S25" s="47">
        <v>2.3747000000000001E-2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>
      <c r="A26" s="133"/>
      <c r="B26" s="134" t="s">
        <v>55</v>
      </c>
      <c r="C26" s="135"/>
      <c r="D26" s="136">
        <v>4.8086735010811836E-2</v>
      </c>
      <c r="E26" s="136">
        <v>3.7181357335811828E-4</v>
      </c>
      <c r="F26" s="136">
        <v>3.744000000000014E-2</v>
      </c>
      <c r="G26" s="136">
        <v>3.1772524818359703E-2</v>
      </c>
      <c r="H26" s="136">
        <v>4.0497729977534754E-3</v>
      </c>
      <c r="I26" s="136">
        <v>2.9963291291178151E-2</v>
      </c>
      <c r="J26" s="136">
        <v>1.2008885599144206E-3</v>
      </c>
      <c r="K26" s="136">
        <v>4.7860462022425124E-2</v>
      </c>
      <c r="L26" s="136">
        <v>1.2950377652151061E-2</v>
      </c>
      <c r="M26" s="136">
        <v>0.3698764323613154</v>
      </c>
      <c r="N26" s="136">
        <v>1.1639381426862838E-3</v>
      </c>
      <c r="O26" s="136">
        <v>3.4290389810169306E-3</v>
      </c>
      <c r="P26" s="136"/>
      <c r="Q26" s="136">
        <v>1.211972331274511</v>
      </c>
      <c r="R26" s="160"/>
      <c r="S26" s="135"/>
    </row>
    <row r="27" spans="1:29">
      <c r="A27" s="69" t="s">
        <v>279</v>
      </c>
    </row>
    <row r="28" spans="1:29" s="24" customFormat="1">
      <c r="A28" s="107" t="s">
        <v>316</v>
      </c>
      <c r="B28" s="44"/>
      <c r="C28" s="44"/>
      <c r="D28" s="44"/>
      <c r="E28" s="44"/>
      <c r="F28" s="129"/>
      <c r="G28" s="129"/>
      <c r="H28" s="129"/>
      <c r="I28" s="129"/>
      <c r="J28" s="130"/>
      <c r="K28" s="130"/>
      <c r="L28" s="131"/>
      <c r="M28" s="130"/>
      <c r="N28" s="130"/>
      <c r="O28" s="56"/>
      <c r="P28" s="95"/>
      <c r="R28" s="22"/>
      <c r="S28" s="23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29" s="24" customFormat="1">
      <c r="A29" s="107" t="s">
        <v>318</v>
      </c>
      <c r="B29" s="44"/>
      <c r="C29" s="44"/>
      <c r="D29" s="44"/>
      <c r="E29" s="44"/>
      <c r="F29" s="129"/>
      <c r="G29" s="129"/>
      <c r="H29" s="129"/>
      <c r="I29" s="129"/>
      <c r="J29" s="130"/>
      <c r="K29" s="130"/>
      <c r="L29" s="131"/>
      <c r="M29" s="130"/>
      <c r="N29" s="130"/>
      <c r="O29" s="57"/>
      <c r="P29" s="95"/>
      <c r="R29" s="22"/>
      <c r="S29" s="23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29" s="24" customFormat="1" ht="14.25">
      <c r="A30" s="110" t="s">
        <v>271</v>
      </c>
      <c r="B30" s="44"/>
      <c r="C30" s="44"/>
      <c r="F30" s="129"/>
      <c r="G30" s="129"/>
      <c r="H30" s="129"/>
      <c r="I30" s="129"/>
      <c r="J30" s="130"/>
      <c r="K30" s="130"/>
      <c r="L30" s="131"/>
      <c r="M30" s="130"/>
      <c r="N30" s="130"/>
      <c r="O30" s="56"/>
      <c r="P30" s="95"/>
      <c r="R30" s="22"/>
      <c r="S30" s="23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 s="24" customFormat="1">
      <c r="A31" s="44" t="s">
        <v>87</v>
      </c>
      <c r="B31" s="44"/>
      <c r="C31" s="44"/>
      <c r="D31" s="44"/>
      <c r="E31" s="44"/>
      <c r="F31" s="129"/>
      <c r="G31" s="129"/>
      <c r="H31" s="129"/>
      <c r="I31" s="129"/>
      <c r="J31" s="130"/>
      <c r="K31" s="130"/>
      <c r="L31" s="131"/>
      <c r="M31" s="130"/>
      <c r="N31" s="130"/>
      <c r="O31" s="57"/>
      <c r="P31" s="95"/>
      <c r="R31" s="22"/>
      <c r="S31" s="23"/>
      <c r="T31" s="72"/>
      <c r="U31" s="72"/>
      <c r="V31" s="72"/>
      <c r="W31" s="72"/>
      <c r="X31" s="72"/>
      <c r="Y31" s="72"/>
      <c r="Z31" s="72"/>
      <c r="AA31" s="72"/>
      <c r="AB31" s="72"/>
      <c r="AC31" s="72"/>
    </row>
    <row r="32" spans="1:29" s="24" customFormat="1">
      <c r="A32" s="132"/>
      <c r="B32" s="44"/>
      <c r="C32" s="44"/>
      <c r="F32" s="129"/>
      <c r="G32" s="129"/>
      <c r="H32" s="129"/>
      <c r="I32" s="129"/>
      <c r="J32" s="130"/>
      <c r="K32" s="130"/>
      <c r="L32" s="131"/>
      <c r="M32" s="130"/>
      <c r="N32" s="130"/>
      <c r="O32" s="56"/>
      <c r="P32" s="95"/>
      <c r="R32" s="22"/>
      <c r="S32" s="23"/>
      <c r="T32" s="72"/>
      <c r="U32" s="72"/>
      <c r="V32" s="72"/>
      <c r="W32" s="72"/>
      <c r="X32" s="72"/>
      <c r="Y32" s="72"/>
      <c r="Z32" s="72"/>
      <c r="AA32" s="72"/>
      <c r="AB32" s="72"/>
      <c r="AC32" s="72"/>
    </row>
    <row r="33" spans="2:5">
      <c r="B33" s="44"/>
      <c r="C33" s="44"/>
      <c r="D33" s="44"/>
      <c r="E33" s="44"/>
    </row>
    <row r="34" spans="2:5">
      <c r="B34" s="44"/>
      <c r="C34" s="44"/>
      <c r="D34" s="44"/>
      <c r="E34" s="44"/>
    </row>
    <row r="35" spans="2:5">
      <c r="B35" s="44"/>
      <c r="C35" s="44"/>
      <c r="D35" s="44"/>
      <c r="E35" s="44"/>
    </row>
    <row r="36" spans="2:5">
      <c r="B36" s="44"/>
      <c r="C36" s="44"/>
    </row>
    <row r="37" spans="2:5">
      <c r="B37" s="44"/>
      <c r="C37" s="44"/>
    </row>
    <row r="38" spans="2:5">
      <c r="B38" s="44"/>
      <c r="C38" s="44"/>
    </row>
    <row r="39" spans="2:5">
      <c r="B39" s="44"/>
      <c r="C39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8"/>
  <sheetViews>
    <sheetView workbookViewId="0">
      <selection activeCell="G9" sqref="G9"/>
    </sheetView>
  </sheetViews>
  <sheetFormatPr defaultColWidth="10.875" defaultRowHeight="12.75"/>
  <cols>
    <col min="1" max="1" width="10.875" style="44"/>
    <col min="2" max="2" width="19.125" style="44" bestFit="1" customWidth="1"/>
    <col min="3" max="3" width="9.875" style="44" bestFit="1" customWidth="1"/>
    <col min="4" max="19" width="10.875" style="44"/>
    <col min="20" max="20" width="14.375" style="44" bestFit="1" customWidth="1"/>
    <col min="21" max="16384" width="10.875" style="44"/>
  </cols>
  <sheetData>
    <row r="1" spans="1:30">
      <c r="A1" s="44" t="s">
        <v>327</v>
      </c>
    </row>
    <row r="2" spans="1:30">
      <c r="A2" s="44" t="s">
        <v>175</v>
      </c>
    </row>
    <row r="3" spans="1:30">
      <c r="A3" s="44" t="s">
        <v>328</v>
      </c>
    </row>
    <row r="4" spans="1:30" s="42" customFormat="1" ht="15">
      <c r="A4" s="9" t="s">
        <v>202</v>
      </c>
      <c r="B4" s="42" t="s">
        <v>73</v>
      </c>
      <c r="C4" s="42" t="s">
        <v>86</v>
      </c>
      <c r="D4" s="61" t="s">
        <v>66</v>
      </c>
      <c r="E4" s="61" t="s">
        <v>3</v>
      </c>
      <c r="F4" s="61" t="s">
        <v>4</v>
      </c>
      <c r="G4" s="61" t="s">
        <v>67</v>
      </c>
      <c r="H4" s="61" t="s">
        <v>68</v>
      </c>
      <c r="I4" s="61" t="s">
        <v>5</v>
      </c>
      <c r="J4" s="61" t="s">
        <v>6</v>
      </c>
      <c r="K4" s="61" t="s">
        <v>69</v>
      </c>
      <c r="L4" s="61" t="s">
        <v>70</v>
      </c>
      <c r="M4" s="61" t="s">
        <v>71</v>
      </c>
      <c r="N4" s="61" t="s">
        <v>63</v>
      </c>
      <c r="O4" s="61" t="s">
        <v>72</v>
      </c>
      <c r="P4" s="59" t="s">
        <v>64</v>
      </c>
      <c r="Q4" s="58" t="s">
        <v>42</v>
      </c>
      <c r="R4" s="35" t="s">
        <v>101</v>
      </c>
      <c r="S4" s="35" t="s">
        <v>102</v>
      </c>
      <c r="T4" s="24" t="s">
        <v>268</v>
      </c>
      <c r="U4" s="60"/>
      <c r="V4" s="60"/>
      <c r="W4" s="60"/>
      <c r="X4" s="60"/>
      <c r="Y4" s="60"/>
      <c r="Z4" s="60"/>
      <c r="AA4" s="60"/>
      <c r="AB4" s="60"/>
      <c r="AC4" s="60"/>
    </row>
    <row r="5" spans="1:30" s="42" customFormat="1">
      <c r="A5" s="100" t="s">
        <v>243</v>
      </c>
      <c r="B5" s="55" t="s">
        <v>82</v>
      </c>
      <c r="C5" s="17">
        <v>30</v>
      </c>
      <c r="D5" s="64">
        <v>1.33467</v>
      </c>
      <c r="E5" s="64">
        <v>2.4955000000000003E-3</v>
      </c>
      <c r="F5" s="62">
        <v>0</v>
      </c>
      <c r="G5" s="64">
        <v>1.8469880000000001</v>
      </c>
      <c r="H5" s="64">
        <v>0.224276</v>
      </c>
      <c r="I5" s="64">
        <v>0.1512</v>
      </c>
      <c r="J5" s="64">
        <v>-1.1440000000000001E-3</v>
      </c>
      <c r="K5" s="65">
        <v>0.20874000000000001</v>
      </c>
      <c r="L5" s="65">
        <v>2.8672999999999997E-2</v>
      </c>
      <c r="M5" s="66">
        <v>95.777639999999991</v>
      </c>
      <c r="N5" s="65">
        <v>1.2320000000000002E-3</v>
      </c>
      <c r="O5" s="65">
        <v>0.16830200000000001</v>
      </c>
      <c r="P5" s="62">
        <v>1.0756894191276274</v>
      </c>
      <c r="Q5" s="53">
        <v>159.36498749999998</v>
      </c>
      <c r="R5" s="47">
        <v>0.34332000000000001</v>
      </c>
      <c r="S5" s="47">
        <v>2.0199999999999999E-2</v>
      </c>
      <c r="T5" s="31">
        <v>1.6087678324827387E-3</v>
      </c>
      <c r="U5" s="54"/>
      <c r="V5" s="54"/>
      <c r="W5" s="54"/>
      <c r="X5" s="54"/>
      <c r="Y5" s="54"/>
      <c r="Z5" s="54"/>
      <c r="AA5" s="54"/>
      <c r="AB5" s="54"/>
      <c r="AC5" s="54"/>
    </row>
    <row r="6" spans="1:30" s="9" customFormat="1">
      <c r="A6" s="100" t="s">
        <v>244</v>
      </c>
      <c r="B6" s="67" t="s">
        <v>98</v>
      </c>
      <c r="C6" s="6">
        <v>70</v>
      </c>
      <c r="D6" s="11">
        <v>3.1324709999999998</v>
      </c>
      <c r="E6" s="11">
        <v>5.9570000000000005E-3</v>
      </c>
      <c r="F6" s="11">
        <v>3.9445000000000001E-3</v>
      </c>
      <c r="G6" s="11">
        <v>6.2195119999999999</v>
      </c>
      <c r="H6" s="11">
        <v>0.60533199999999998</v>
      </c>
      <c r="I6" s="11">
        <v>0.13272</v>
      </c>
      <c r="J6" s="11">
        <v>-2.3400000000000001E-3</v>
      </c>
      <c r="K6" s="12">
        <v>0.1638</v>
      </c>
      <c r="L6" s="12">
        <v>0.14659800000000001</v>
      </c>
      <c r="M6" s="13">
        <v>88.151004999999998</v>
      </c>
      <c r="N6" s="12">
        <v>2.2400000000000002E-3</v>
      </c>
      <c r="O6" s="12">
        <v>0.51299150000000004</v>
      </c>
      <c r="P6" s="62">
        <v>1.7362995116658198</v>
      </c>
      <c r="Q6" s="8">
        <v>655.3672325</v>
      </c>
      <c r="R6" s="47">
        <v>0.40351999999999999</v>
      </c>
      <c r="S6" s="47">
        <v>2.2801999999999999E-2</v>
      </c>
      <c r="T6" s="49">
        <v>1E-3</v>
      </c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42" customFormat="1">
      <c r="A7" s="100" t="s">
        <v>245</v>
      </c>
      <c r="B7" s="55" t="s">
        <v>83</v>
      </c>
      <c r="C7" s="17">
        <v>85</v>
      </c>
      <c r="D7" s="64">
        <v>4.9549560000000001</v>
      </c>
      <c r="E7" s="64">
        <v>3.1394999999999999E-3</v>
      </c>
      <c r="F7" s="64">
        <v>3.6972000000000005E-2</v>
      </c>
      <c r="G7" s="163">
        <v>24.0396</v>
      </c>
      <c r="H7" s="64">
        <v>2.1215999999999999E-2</v>
      </c>
      <c r="I7" s="64">
        <v>0.69452249999999993</v>
      </c>
      <c r="J7" s="64">
        <v>7.3683999999999999E-2</v>
      </c>
      <c r="K7" s="65">
        <v>0.12537000000000001</v>
      </c>
      <c r="L7" s="65">
        <v>0.44959899999999997</v>
      </c>
      <c r="M7" s="66">
        <v>65.654156999999998</v>
      </c>
      <c r="N7" s="65">
        <v>2.8000000000000004E-3</v>
      </c>
      <c r="O7" s="65">
        <v>0.34978799999999999</v>
      </c>
      <c r="P7" s="62">
        <v>3.5560823825750703</v>
      </c>
      <c r="Q7" s="53">
        <v>233.82944249999997</v>
      </c>
      <c r="R7" s="47">
        <v>0.21929000000000001</v>
      </c>
      <c r="S7" s="47">
        <v>2.3054000000000002E-2</v>
      </c>
      <c r="T7" s="49">
        <v>2E-3</v>
      </c>
      <c r="U7" s="54"/>
      <c r="V7" s="54"/>
      <c r="W7" s="54"/>
      <c r="X7" s="54"/>
      <c r="Y7" s="54"/>
      <c r="Z7" s="54"/>
      <c r="AA7" s="54"/>
      <c r="AB7" s="54"/>
      <c r="AC7" s="54"/>
    </row>
    <row r="8" spans="1:30" s="42" customFormat="1">
      <c r="A8" s="100" t="s">
        <v>246</v>
      </c>
      <c r="B8" s="55" t="s">
        <v>84</v>
      </c>
      <c r="C8" s="17">
        <v>109</v>
      </c>
      <c r="D8" s="64">
        <v>5.9965799999999998</v>
      </c>
      <c r="E8" s="64">
        <v>6.0375000000000003E-3</v>
      </c>
      <c r="F8" s="64">
        <v>0.98898799999999998</v>
      </c>
      <c r="G8" s="163">
        <v>38.079599999999999</v>
      </c>
      <c r="H8" s="64">
        <v>0.676728</v>
      </c>
      <c r="I8" s="64">
        <v>0.5291475000000001</v>
      </c>
      <c r="J8" s="64">
        <v>4.0872000000000006E-2</v>
      </c>
      <c r="K8" s="65">
        <v>0.15393000000000001</v>
      </c>
      <c r="L8" s="65">
        <v>1.356641</v>
      </c>
      <c r="M8" s="66">
        <v>11.172513</v>
      </c>
      <c r="N8" s="65">
        <v>2.5648000000000004E-2</v>
      </c>
      <c r="O8" s="65">
        <v>0.22072900000000001</v>
      </c>
      <c r="P8" s="62">
        <v>3.1811128352915716</v>
      </c>
      <c r="Q8" s="53">
        <v>154.87521499999997</v>
      </c>
      <c r="R8" s="47">
        <v>0.24882000000000001</v>
      </c>
      <c r="S8" s="47">
        <v>3.0266999999999999E-2</v>
      </c>
      <c r="T8" s="49">
        <v>1E-3</v>
      </c>
      <c r="U8" s="54"/>
      <c r="V8" s="54"/>
      <c r="W8" s="54"/>
      <c r="X8" s="54"/>
      <c r="Y8" s="54"/>
      <c r="Z8" s="54"/>
      <c r="AA8" s="54"/>
      <c r="AB8" s="54"/>
      <c r="AC8" s="54"/>
    </row>
    <row r="9" spans="1:30" s="9" customFormat="1">
      <c r="A9" s="100" t="s">
        <v>246</v>
      </c>
      <c r="B9" s="44" t="s">
        <v>84</v>
      </c>
      <c r="C9" s="47">
        <v>109</v>
      </c>
      <c r="D9" s="11">
        <v>6.3680130000000013</v>
      </c>
      <c r="E9" s="11">
        <v>8.2360000000000003E-3</v>
      </c>
      <c r="F9" s="11">
        <v>1.1041500000000002</v>
      </c>
      <c r="G9" s="15">
        <v>70.873366500000003</v>
      </c>
      <c r="H9" s="11">
        <v>0.45575999999999994</v>
      </c>
      <c r="I9" s="11">
        <v>0.61669200000000002</v>
      </c>
      <c r="J9" s="11">
        <v>3.3885499999999999E-2</v>
      </c>
      <c r="K9" s="12">
        <v>0.76302400000000004</v>
      </c>
      <c r="L9" s="12">
        <v>1.4883120000000001</v>
      </c>
      <c r="M9" s="13">
        <v>11.270842500000001</v>
      </c>
      <c r="N9" s="12">
        <v>2.3199000000000001E-2</v>
      </c>
      <c r="O9" s="12">
        <v>0.27829999999999999</v>
      </c>
      <c r="P9" s="19">
        <v>3.1811128352915716</v>
      </c>
      <c r="Q9" s="8">
        <v>191.27269999999999</v>
      </c>
      <c r="T9" s="24"/>
      <c r="U9" s="10"/>
      <c r="V9" s="10"/>
      <c r="W9" s="10"/>
      <c r="X9" s="10"/>
      <c r="Y9" s="10"/>
      <c r="Z9" s="10"/>
      <c r="AA9" s="10"/>
      <c r="AB9" s="10"/>
      <c r="AC9" s="10"/>
    </row>
    <row r="10" spans="1:30" s="42" customFormat="1">
      <c r="A10" s="100" t="s">
        <v>247</v>
      </c>
      <c r="B10" s="55" t="s">
        <v>85</v>
      </c>
      <c r="C10" s="17">
        <v>112</v>
      </c>
      <c r="D10" s="64">
        <v>5.8652549999999994</v>
      </c>
      <c r="E10" s="64">
        <v>1.2316500000000001E-2</v>
      </c>
      <c r="F10" s="64">
        <v>1.87538</v>
      </c>
      <c r="G10" s="163">
        <v>40.986400000000003</v>
      </c>
      <c r="H10" s="64">
        <v>0.62041199999999996</v>
      </c>
      <c r="I10" s="64">
        <v>0.54804750000000002</v>
      </c>
      <c r="J10" s="64">
        <v>2.6052000000000002E-2</v>
      </c>
      <c r="K10" s="65">
        <v>0.13891500000000001</v>
      </c>
      <c r="L10" s="65">
        <v>2.036419</v>
      </c>
      <c r="M10" s="66">
        <v>14.0144375</v>
      </c>
      <c r="N10" s="65">
        <v>2.5480000000000003E-2</v>
      </c>
      <c r="O10" s="65">
        <v>0.2263425</v>
      </c>
      <c r="P10" s="62">
        <v>3.1241385647338973</v>
      </c>
      <c r="Q10" s="53">
        <v>159.69457749999998</v>
      </c>
      <c r="R10" s="47">
        <v>0.17379</v>
      </c>
      <c r="S10" s="47">
        <v>3.6040000000000003E-2</v>
      </c>
      <c r="T10" s="49">
        <v>6.0000000000000001E-3</v>
      </c>
      <c r="U10" s="54"/>
      <c r="V10" s="54"/>
      <c r="W10" s="54"/>
      <c r="X10" s="54"/>
      <c r="Y10" s="54"/>
      <c r="Z10" s="54"/>
      <c r="AA10" s="54"/>
      <c r="AB10" s="54"/>
      <c r="AC10" s="54"/>
    </row>
    <row r="11" spans="1:30" s="9" customFormat="1">
      <c r="A11" s="100" t="s">
        <v>247</v>
      </c>
      <c r="B11" s="44" t="s">
        <v>99</v>
      </c>
      <c r="C11" s="17">
        <v>112</v>
      </c>
      <c r="D11" s="11">
        <v>6.283353</v>
      </c>
      <c r="E11" s="11">
        <v>1.2992999999999999E-2</v>
      </c>
      <c r="F11" s="11">
        <v>1.9716090000000002</v>
      </c>
      <c r="G11" s="15">
        <v>68.812562499999999</v>
      </c>
      <c r="H11" s="11">
        <v>0.35033999999999998</v>
      </c>
      <c r="I11" s="11">
        <v>0.652698</v>
      </c>
      <c r="J11" s="11">
        <v>1.6109499999999999E-2</v>
      </c>
      <c r="K11" s="12">
        <v>0.72501700000000002</v>
      </c>
      <c r="L11" s="12">
        <v>2.2722000000000002</v>
      </c>
      <c r="M11" s="13">
        <v>13.613032499999999</v>
      </c>
      <c r="N11" s="12">
        <v>2.5308000000000001E-2</v>
      </c>
      <c r="O11" s="12">
        <v>0.29735</v>
      </c>
      <c r="P11" s="19">
        <v>3.1241385647338973</v>
      </c>
      <c r="Q11" s="8">
        <v>193.34230000000002</v>
      </c>
      <c r="R11" s="14"/>
      <c r="S11" s="14"/>
      <c r="T11" s="23"/>
      <c r="U11" s="10"/>
      <c r="V11" s="10"/>
      <c r="W11" s="10"/>
      <c r="X11" s="10"/>
      <c r="Y11" s="10"/>
      <c r="Z11" s="10"/>
      <c r="AA11" s="10"/>
      <c r="AB11" s="10"/>
      <c r="AC11" s="10"/>
    </row>
    <row r="12" spans="1:30" s="45" customFormat="1">
      <c r="A12" s="117"/>
      <c r="B12" s="134" t="s">
        <v>55</v>
      </c>
      <c r="C12" s="112"/>
      <c r="D12" s="89">
        <v>0.22381752722251219</v>
      </c>
      <c r="E12" s="89">
        <v>2.1690858289457796E-4</v>
      </c>
      <c r="F12" s="89">
        <v>0.12171512308665608</v>
      </c>
      <c r="G12" s="89">
        <v>8.9838028608898557E-2</v>
      </c>
      <c r="H12" s="89">
        <v>2.3554973997013888E-2</v>
      </c>
      <c r="I12" s="89">
        <v>1.8682156941852344E-2</v>
      </c>
      <c r="J12" s="89">
        <v>2.9365512652316044E-3</v>
      </c>
      <c r="K12" s="89">
        <v>0.13842166640498618</v>
      </c>
      <c r="L12" s="89">
        <v>3.4682586293412379E-2</v>
      </c>
      <c r="M12" s="136">
        <v>0.3698764323613154</v>
      </c>
      <c r="N12" s="89">
        <v>4.4860115916033917E-4</v>
      </c>
      <c r="O12" s="89">
        <v>1.9764193212305145E-2</v>
      </c>
      <c r="P12" s="89"/>
      <c r="Q12" s="136">
        <v>1.211972331274511</v>
      </c>
      <c r="R12" s="112"/>
      <c r="S12" s="112"/>
      <c r="T12" s="112"/>
    </row>
    <row r="13" spans="1:30">
      <c r="A13" s="51" t="s">
        <v>259</v>
      </c>
    </row>
    <row r="15" spans="1:30">
      <c r="A15" s="107" t="s">
        <v>316</v>
      </c>
    </row>
    <row r="16" spans="1:30">
      <c r="A16" s="107" t="s">
        <v>318</v>
      </c>
      <c r="N16" s="82"/>
    </row>
    <row r="17" spans="1:14" ht="14.25">
      <c r="A17" s="110" t="s">
        <v>271</v>
      </c>
      <c r="N17" s="82"/>
    </row>
    <row r="18" spans="1:14">
      <c r="A18" s="44" t="s">
        <v>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4"/>
  <sheetViews>
    <sheetView workbookViewId="0">
      <selection activeCell="G19" sqref="G19"/>
    </sheetView>
  </sheetViews>
  <sheetFormatPr defaultColWidth="10.875" defaultRowHeight="12.75"/>
  <cols>
    <col min="1" max="1" width="10.875" style="44"/>
    <col min="2" max="2" width="16.5" style="44" bestFit="1" customWidth="1"/>
    <col min="3" max="3" width="16.5" style="44" customWidth="1"/>
    <col min="4" max="16384" width="10.875" style="44"/>
  </cols>
  <sheetData>
    <row r="1" spans="1:27">
      <c r="A1" s="45" t="s">
        <v>330</v>
      </c>
    </row>
    <row r="2" spans="1:27">
      <c r="A2" s="44" t="s">
        <v>329</v>
      </c>
    </row>
    <row r="3" spans="1:27" s="42" customFormat="1" ht="14.25">
      <c r="A3" s="9" t="s">
        <v>202</v>
      </c>
      <c r="B3" s="42" t="s">
        <v>73</v>
      </c>
      <c r="C3" s="42" t="s">
        <v>332</v>
      </c>
      <c r="D3" s="42" t="s">
        <v>86</v>
      </c>
      <c r="E3" s="61" t="s">
        <v>66</v>
      </c>
      <c r="F3" s="61" t="s">
        <v>3</v>
      </c>
      <c r="G3" s="61" t="s">
        <v>4</v>
      </c>
      <c r="H3" s="61" t="s">
        <v>67</v>
      </c>
      <c r="I3" s="61" t="s">
        <v>68</v>
      </c>
      <c r="J3" s="61" t="s">
        <v>5</v>
      </c>
      <c r="K3" s="61" t="s">
        <v>6</v>
      </c>
      <c r="L3" s="61" t="s">
        <v>69</v>
      </c>
      <c r="M3" s="61" t="s">
        <v>70</v>
      </c>
      <c r="N3" s="61" t="s">
        <v>71</v>
      </c>
      <c r="O3" s="61" t="s">
        <v>63</v>
      </c>
      <c r="P3" s="61" t="s">
        <v>72</v>
      </c>
      <c r="Q3" s="59" t="s">
        <v>64</v>
      </c>
      <c r="R3" s="58" t="s">
        <v>42</v>
      </c>
      <c r="S3" s="60"/>
      <c r="T3" s="60"/>
      <c r="U3" s="60"/>
      <c r="V3" s="60"/>
      <c r="W3" s="60"/>
      <c r="X3" s="60"/>
      <c r="Y3" s="60"/>
      <c r="Z3" s="60"/>
      <c r="AA3" s="60"/>
    </row>
    <row r="4" spans="1:27">
      <c r="A4" s="68" t="s">
        <v>248</v>
      </c>
      <c r="B4" s="44" t="s">
        <v>251</v>
      </c>
      <c r="C4" s="167">
        <v>42557</v>
      </c>
      <c r="D4" s="47">
        <v>20</v>
      </c>
      <c r="E4" s="19">
        <v>2.1494</v>
      </c>
      <c r="F4" s="19">
        <v>1.0500000000000002E-3</v>
      </c>
      <c r="G4" s="19">
        <v>6.4999999999999997E-4</v>
      </c>
      <c r="H4" s="19">
        <v>1.4174</v>
      </c>
      <c r="I4" s="19">
        <v>0.42989999999999995</v>
      </c>
      <c r="J4" s="19">
        <v>0.1137</v>
      </c>
      <c r="K4" s="19">
        <v>-2.2500000000000003E-3</v>
      </c>
      <c r="L4" s="19">
        <v>6.0049999999999992E-2</v>
      </c>
      <c r="M4" s="19">
        <v>4.7750000000000001E-2</v>
      </c>
      <c r="N4" s="158">
        <v>91.376049999999992</v>
      </c>
      <c r="O4" s="19">
        <v>3.2000000000000002E-3</v>
      </c>
      <c r="P4" s="19">
        <v>0.49345000000000006</v>
      </c>
      <c r="Q4" s="19">
        <v>0.90318652323935567</v>
      </c>
      <c r="R4" s="8">
        <v>706.59484999999995</v>
      </c>
    </row>
    <row r="5" spans="1:27">
      <c r="A5" s="68" t="s">
        <v>249</v>
      </c>
      <c r="B5" s="44" t="s">
        <v>306</v>
      </c>
      <c r="C5" s="167">
        <v>42557</v>
      </c>
      <c r="D5" s="47">
        <f>(40+58)/2</f>
        <v>49</v>
      </c>
      <c r="E5" s="19">
        <v>3.5564499999999999</v>
      </c>
      <c r="F5" s="19">
        <v>3.8500000000000001E-3</v>
      </c>
      <c r="G5" s="19">
        <v>-4.5500000000000002E-3</v>
      </c>
      <c r="H5" s="19">
        <v>2.0594999999999999</v>
      </c>
      <c r="I5" s="19">
        <v>0.87064999999999992</v>
      </c>
      <c r="J5" s="19">
        <v>0.18280000000000002</v>
      </c>
      <c r="K5" s="19">
        <v>5.1999999999999998E-3</v>
      </c>
      <c r="L5" s="19">
        <v>6.2850000000000003E-2</v>
      </c>
      <c r="M5" s="19">
        <v>7.5800000000000006E-2</v>
      </c>
      <c r="N5" s="158">
        <v>89.001200000000011</v>
      </c>
      <c r="O5" s="19">
        <v>3.7499999999999999E-3</v>
      </c>
      <c r="P5" s="19">
        <v>0.77990000000000004</v>
      </c>
      <c r="Q5" s="19">
        <v>1.2796815014927603</v>
      </c>
      <c r="R5" s="8">
        <v>1162.9327499999999</v>
      </c>
    </row>
    <row r="6" spans="1:27">
      <c r="A6" s="68" t="s">
        <v>253</v>
      </c>
      <c r="B6" s="44" t="s">
        <v>250</v>
      </c>
      <c r="C6" s="167">
        <v>42541</v>
      </c>
      <c r="D6" s="47">
        <f>38/2</f>
        <v>19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27">
      <c r="A7" s="68" t="s">
        <v>254</v>
      </c>
      <c r="B7" s="44" t="s">
        <v>252</v>
      </c>
      <c r="C7" s="167">
        <v>42541</v>
      </c>
      <c r="D7" s="47">
        <v>52.5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27">
      <c r="A8" s="85"/>
      <c r="B8" s="117" t="s">
        <v>55</v>
      </c>
      <c r="C8" s="117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27">
      <c r="A9" s="51" t="s">
        <v>293</v>
      </c>
      <c r="B9" s="7"/>
      <c r="C9" s="7"/>
      <c r="Q9" s="26"/>
    </row>
    <row r="10" spans="1:27">
      <c r="A10" s="107" t="s">
        <v>316</v>
      </c>
    </row>
    <row r="11" spans="1:27">
      <c r="A11" s="107" t="s">
        <v>318</v>
      </c>
      <c r="O11" s="82"/>
    </row>
    <row r="12" spans="1:27" ht="14.25">
      <c r="A12" s="110" t="s">
        <v>271</v>
      </c>
      <c r="O12" s="82"/>
    </row>
    <row r="13" spans="1:27">
      <c r="A13" s="44" t="s">
        <v>87</v>
      </c>
    </row>
    <row r="14" spans="1:27">
      <c r="A14" s="44" t="s">
        <v>333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Castanea</vt:lpstr>
      <vt:lpstr>Shavers Creek Outlet</vt:lpstr>
      <vt:lpstr>GR stream solids</vt:lpstr>
      <vt:lpstr>GroundHOG chemistry</vt:lpstr>
      <vt:lpstr>HV-1 Core chemistry</vt:lpstr>
      <vt:lpstr>HV-1 XRF Core Chem</vt:lpstr>
      <vt:lpstr>HV-2 Core Chemistry</vt:lpstr>
      <vt:lpstr>HV-3 Core Chemistry</vt:lpstr>
      <vt:lpstr>HV-4 Core Chemistry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Shapich, Danny</cp:lastModifiedBy>
  <dcterms:created xsi:type="dcterms:W3CDTF">2017-02-23T15:45:49Z</dcterms:created>
  <dcterms:modified xsi:type="dcterms:W3CDTF">2019-08-01T19:34:19Z</dcterms:modified>
</cp:coreProperties>
</file>